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F:\PC_UFFICIO\AVVISI\Avviso_PAC_IR\avviso_allegati_30.10.2020\pubblicazione_portale\"/>
    </mc:Choice>
  </mc:AlternateContent>
  <xr:revisionPtr revIDLastSave="0" documentId="8_{843ECC34-6648-4A45-A156-ADA16D0D2224}" xr6:coauthVersionLast="45" xr6:coauthVersionMax="45" xr10:uidLastSave="{00000000-0000-0000-0000-000000000000}"/>
  <bookViews>
    <workbookView xWindow="-110" yWindow="-110" windowWidth="19420" windowHeight="10420" tabRatio="821" activeTab="4" xr2:uid="{00000000-000D-0000-FFFF-FFFF00000000}"/>
  </bookViews>
  <sheets>
    <sheet name="Copertina" sheetId="22" r:id="rId1"/>
    <sheet name="1" sheetId="17" r:id="rId2"/>
    <sheet name="2" sheetId="18" r:id="rId3"/>
    <sheet name="3_WP1" sheetId="23" r:id="rId4"/>
    <sheet name="4_WP2" sheetId="24" r:id="rId5"/>
    <sheet name="5" sheetId="26" r:id="rId6"/>
    <sheet name="6" sheetId="21" r:id="rId7"/>
    <sheet name="Elenco" sheetId="3" state="hidden" r:id="rId8"/>
  </sheets>
  <definedNames>
    <definedName name="_ftn1" localSheetId="1">'1'!$B$78</definedName>
    <definedName name="_ftn2" localSheetId="1">'1'!$B$79</definedName>
    <definedName name="_ftnref1" localSheetId="1">'5'!$K$13</definedName>
    <definedName name="_ftnref2" localSheetId="1">'1'!#REF!</definedName>
    <definedName name="_xlnm.Print_Area" localSheetId="1">'1'!$B$2:$L$65</definedName>
    <definedName name="_xlnm.Print_Area" localSheetId="2">'2'!$B$2:$V$59</definedName>
    <definedName name="_xlnm.Print_Area" localSheetId="3">'3_WP1'!$B$1:$J$57</definedName>
    <definedName name="_xlnm.Print_Area" localSheetId="4">'4_WP2'!$A$1:$Q$11</definedName>
    <definedName name="_xlnm.Print_Area" localSheetId="5">'5'!$B$2:$V$20</definedName>
    <definedName name="_xlnm.Print_Area" localSheetId="6">'6'!$B$2:$E$26</definedName>
    <definedName name="_xlnm.Print_Area" localSheetId="0">Copertina!$A$3:$O$37</definedName>
    <definedName name="_xlnm.Print_Titles" localSheetId="2">'2'!$B:$E,'2'!$2:$5</definedName>
    <definedName name="_xlnm.Print_Titles" localSheetId="4">'4_WP2'!$A:$B</definedName>
    <definedName name="UTILE_PERDITA_">#REF!</definedName>
  </definedNames>
  <calcPr calcId="181029"/>
</workbook>
</file>

<file path=xl/calcChain.xml><?xml version="1.0" encoding="utf-8"?>
<calcChain xmlns="http://schemas.openxmlformats.org/spreadsheetml/2006/main">
  <c r="H55" i="23" l="1"/>
  <c r="E4" i="26"/>
  <c r="U46" i="18"/>
  <c r="U47" i="18"/>
  <c r="U48" i="18"/>
  <c r="U49" i="18"/>
  <c r="U50" i="18"/>
  <c r="U51" i="18"/>
  <c r="U52" i="18"/>
  <c r="U53" i="18"/>
  <c r="T57" i="18"/>
  <c r="S57" i="18"/>
  <c r="R57" i="18"/>
  <c r="Q57" i="18"/>
  <c r="P57" i="18"/>
  <c r="O57" i="18"/>
  <c r="N57" i="18"/>
  <c r="M57" i="18"/>
  <c r="L57" i="18"/>
  <c r="K57" i="18"/>
  <c r="J57" i="18"/>
  <c r="T30" i="18"/>
  <c r="S30" i="18"/>
  <c r="R30" i="18"/>
  <c r="Q30" i="18"/>
  <c r="P30" i="18"/>
  <c r="O30" i="18"/>
  <c r="N30" i="18"/>
  <c r="M30" i="18"/>
  <c r="L30" i="18"/>
  <c r="K30" i="18"/>
  <c r="J30" i="18"/>
  <c r="T19" i="18"/>
  <c r="S19" i="18"/>
  <c r="R19" i="18"/>
  <c r="Q19" i="18"/>
  <c r="P19" i="18"/>
  <c r="O19" i="18"/>
  <c r="N19" i="18"/>
  <c r="M19" i="18"/>
  <c r="L19" i="18"/>
  <c r="K19" i="18"/>
  <c r="J19" i="18"/>
  <c r="T8" i="18"/>
  <c r="S8" i="18"/>
  <c r="R8" i="18"/>
  <c r="Q8" i="18"/>
  <c r="P8" i="18"/>
  <c r="O8" i="18"/>
  <c r="N8" i="18"/>
  <c r="M8" i="18"/>
  <c r="L8" i="18"/>
  <c r="K8" i="18"/>
  <c r="J8" i="18"/>
  <c r="G41" i="18"/>
  <c r="T41" i="18"/>
  <c r="S41" i="18"/>
  <c r="R41" i="18"/>
  <c r="Q41" i="18"/>
  <c r="P41" i="18"/>
  <c r="O41" i="18"/>
  <c r="N41" i="18"/>
  <c r="M41" i="18"/>
  <c r="L41" i="18"/>
  <c r="K41" i="18"/>
  <c r="J41" i="18"/>
  <c r="I41" i="18"/>
  <c r="H41" i="18"/>
  <c r="F41" i="18"/>
  <c r="E41" i="18"/>
  <c r="D41" i="18"/>
  <c r="C41" i="18"/>
  <c r="I46" i="17"/>
  <c r="H46" i="17"/>
  <c r="N7" i="18" l="1"/>
  <c r="N6" i="18" s="1"/>
  <c r="O7" i="18"/>
  <c r="O6" i="18" s="1"/>
  <c r="L7" i="18"/>
  <c r="L6" i="18" s="1"/>
  <c r="Q7" i="18"/>
  <c r="M7" i="18"/>
  <c r="M6" i="18" s="1"/>
  <c r="T7" i="18"/>
  <c r="T6" i="18" s="1"/>
  <c r="K7" i="18"/>
  <c r="K6" i="18" s="1"/>
  <c r="P7" i="18"/>
  <c r="P6" i="18" s="1"/>
  <c r="J7" i="18"/>
  <c r="J6" i="18" s="1"/>
  <c r="R7" i="18"/>
  <c r="R6" i="18" s="1"/>
  <c r="S7" i="18"/>
  <c r="S6" i="18" s="1"/>
  <c r="Q6" i="18"/>
  <c r="Q2" i="24"/>
  <c r="P2" i="24"/>
  <c r="O2" i="24"/>
  <c r="N2" i="24"/>
  <c r="M2" i="24"/>
  <c r="L2" i="24"/>
  <c r="K2" i="24"/>
  <c r="J2" i="24"/>
  <c r="I2" i="24"/>
  <c r="H2" i="24"/>
  <c r="G2" i="24"/>
  <c r="F2" i="24"/>
  <c r="E2" i="24"/>
  <c r="D2" i="24"/>
  <c r="C2" i="24"/>
  <c r="Q1" i="24"/>
  <c r="P1" i="24"/>
  <c r="O1" i="24"/>
  <c r="N1" i="24"/>
  <c r="M1" i="24"/>
  <c r="L1" i="24"/>
  <c r="K1" i="24"/>
  <c r="J1" i="24"/>
  <c r="I1" i="24"/>
  <c r="H1" i="24"/>
  <c r="G1" i="24"/>
  <c r="F1" i="24"/>
  <c r="E1" i="24"/>
  <c r="D1" i="24"/>
  <c r="C1" i="24"/>
  <c r="E19" i="26" l="1"/>
  <c r="D19" i="26"/>
  <c r="E18" i="26"/>
  <c r="D18" i="26"/>
  <c r="E17" i="26"/>
  <c r="D17" i="26"/>
  <c r="E16" i="26"/>
  <c r="D16" i="26"/>
  <c r="D15" i="26"/>
  <c r="B15" i="26"/>
  <c r="E14" i="26"/>
  <c r="D14" i="26"/>
  <c r="C14" i="26"/>
  <c r="B14" i="26"/>
  <c r="E13" i="26"/>
  <c r="D13" i="26"/>
  <c r="C13" i="26"/>
  <c r="B13" i="26"/>
  <c r="I4" i="26"/>
  <c r="G8" i="23" l="1"/>
  <c r="G11" i="23"/>
  <c r="C56" i="23"/>
  <c r="C53" i="23"/>
  <c r="C50" i="23"/>
  <c r="C47" i="23"/>
  <c r="C44" i="23"/>
  <c r="C41" i="23"/>
  <c r="C38" i="23"/>
  <c r="C35" i="23"/>
  <c r="C32" i="23"/>
  <c r="C29" i="23"/>
  <c r="C26" i="23"/>
  <c r="C23" i="23"/>
  <c r="C20" i="23"/>
  <c r="C17" i="23"/>
  <c r="C14" i="23"/>
  <c r="C11" i="23"/>
  <c r="C8" i="23"/>
  <c r="F53" i="23"/>
  <c r="F52" i="23"/>
  <c r="D53" i="23"/>
  <c r="E53" i="23"/>
  <c r="D52" i="23"/>
  <c r="E52" i="23"/>
  <c r="G14" i="23"/>
  <c r="G17" i="23"/>
  <c r="G20" i="23"/>
  <c r="G23" i="23"/>
  <c r="G26" i="23"/>
  <c r="G27" i="23" s="1"/>
  <c r="J25" i="23" s="1"/>
  <c r="G29" i="23"/>
  <c r="G32" i="23"/>
  <c r="G35" i="23"/>
  <c r="G38" i="23"/>
  <c r="G41" i="23"/>
  <c r="G44" i="23"/>
  <c r="G47" i="23"/>
  <c r="G50" i="23"/>
  <c r="F51" i="23"/>
  <c r="E51" i="23"/>
  <c r="D51" i="23"/>
  <c r="F48" i="23"/>
  <c r="E48" i="23"/>
  <c r="D48" i="23"/>
  <c r="F45" i="23"/>
  <c r="E45" i="23"/>
  <c r="D45" i="23"/>
  <c r="F42" i="23"/>
  <c r="E42" i="23"/>
  <c r="D42" i="23"/>
  <c r="F39" i="23"/>
  <c r="E39" i="23"/>
  <c r="D39" i="23"/>
  <c r="F36" i="23"/>
  <c r="E36" i="23"/>
  <c r="D36" i="23"/>
  <c r="F33" i="23"/>
  <c r="E33" i="23"/>
  <c r="D33" i="23"/>
  <c r="F30" i="23"/>
  <c r="E30" i="23"/>
  <c r="D30" i="23"/>
  <c r="F27" i="23"/>
  <c r="E27" i="23"/>
  <c r="D27" i="23"/>
  <c r="F24" i="23"/>
  <c r="E24" i="23"/>
  <c r="D24" i="23"/>
  <c r="F21" i="23"/>
  <c r="E21" i="23"/>
  <c r="D21" i="23"/>
  <c r="F18" i="23"/>
  <c r="E18" i="23"/>
  <c r="D18" i="23"/>
  <c r="F15" i="23"/>
  <c r="E15" i="23"/>
  <c r="D15" i="23"/>
  <c r="F12" i="23"/>
  <c r="E12" i="23"/>
  <c r="D12" i="23"/>
  <c r="F9" i="23"/>
  <c r="E9" i="23"/>
  <c r="D9" i="23"/>
  <c r="U31"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U58" i="18"/>
  <c r="H36" i="17"/>
  <c r="J36" i="17" s="1"/>
  <c r="D57" i="18"/>
  <c r="E57" i="18"/>
  <c r="F57" i="18"/>
  <c r="G57" i="18"/>
  <c r="H57" i="18"/>
  <c r="I57" i="18"/>
  <c r="U42" i="18"/>
  <c r="J47" i="17"/>
  <c r="C30" i="18"/>
  <c r="D30" i="18"/>
  <c r="E30" i="18"/>
  <c r="F30" i="18"/>
  <c r="G30" i="18"/>
  <c r="H30" i="18"/>
  <c r="I30" i="18"/>
  <c r="U9" i="18"/>
  <c r="C8" i="18"/>
  <c r="D8" i="18"/>
  <c r="E8" i="18"/>
  <c r="F8" i="18"/>
  <c r="G8" i="18"/>
  <c r="H8" i="18"/>
  <c r="I8" i="18"/>
  <c r="U32" i="18"/>
  <c r="U33" i="18"/>
  <c r="U34" i="18"/>
  <c r="U35" i="18"/>
  <c r="U36" i="18"/>
  <c r="U20" i="18"/>
  <c r="U21" i="18"/>
  <c r="U22" i="18"/>
  <c r="U23" i="18"/>
  <c r="U24" i="18"/>
  <c r="U25" i="18"/>
  <c r="U10" i="18"/>
  <c r="U11" i="18"/>
  <c r="U12" i="18"/>
  <c r="U13" i="18"/>
  <c r="U14" i="18"/>
  <c r="H45" i="17"/>
  <c r="J45" i="17" s="1"/>
  <c r="H44" i="17"/>
  <c r="L44" i="17" s="1"/>
  <c r="H43" i="17"/>
  <c r="H42" i="17"/>
  <c r="J42" i="17" s="1"/>
  <c r="H41" i="17"/>
  <c r="J41" i="17" s="1"/>
  <c r="H40" i="17"/>
  <c r="H39" i="17"/>
  <c r="J39" i="17" s="1"/>
  <c r="H38" i="17"/>
  <c r="L38" i="17" s="1"/>
  <c r="H37" i="17"/>
  <c r="J37" i="17" s="1"/>
  <c r="H34" i="17"/>
  <c r="J34" i="17" s="1"/>
  <c r="H33" i="17"/>
  <c r="H32" i="17"/>
  <c r="J32" i="17" s="1"/>
  <c r="H31" i="17"/>
  <c r="L31" i="17" s="1"/>
  <c r="H30" i="17"/>
  <c r="J30" i="17" s="1"/>
  <c r="H29" i="17"/>
  <c r="L29" i="17" s="1"/>
  <c r="H28" i="17"/>
  <c r="J28" i="17" s="1"/>
  <c r="H27" i="17"/>
  <c r="J27" i="17" s="1"/>
  <c r="H26" i="17"/>
  <c r="L26" i="17" s="1"/>
  <c r="H25" i="17"/>
  <c r="H23" i="17"/>
  <c r="L23" i="17" s="1"/>
  <c r="H22" i="17"/>
  <c r="L22" i="17" s="1"/>
  <c r="H21" i="17"/>
  <c r="H20" i="17"/>
  <c r="L20" i="17" s="1"/>
  <c r="H19" i="17"/>
  <c r="L19" i="17" s="1"/>
  <c r="H18" i="17"/>
  <c r="J18" i="17" s="1"/>
  <c r="H17" i="17"/>
  <c r="J17" i="17" s="1"/>
  <c r="H16" i="17"/>
  <c r="H15" i="17"/>
  <c r="J15" i="17" s="1"/>
  <c r="H14" i="17"/>
  <c r="J14" i="17" s="1"/>
  <c r="L39" i="17"/>
  <c r="J40" i="17"/>
  <c r="L40" i="17"/>
  <c r="L53" i="17"/>
  <c r="L47" i="17"/>
  <c r="L21" i="17"/>
  <c r="J53" i="17"/>
  <c r="U15" i="18"/>
  <c r="J21" i="17"/>
  <c r="U16" i="18"/>
  <c r="U17" i="18"/>
  <c r="U18" i="18"/>
  <c r="U26" i="18"/>
  <c r="U27" i="18"/>
  <c r="U28" i="18"/>
  <c r="U29" i="18"/>
  <c r="U37" i="18"/>
  <c r="U38" i="18"/>
  <c r="U39" i="18"/>
  <c r="U40" i="18"/>
  <c r="J48" i="17"/>
  <c r="U43" i="18"/>
  <c r="J49" i="17"/>
  <c r="U44" i="18"/>
  <c r="J50" i="17"/>
  <c r="U45" i="18"/>
  <c r="J51" i="17"/>
  <c r="J52" i="17"/>
  <c r="J54" i="17"/>
  <c r="J55" i="17"/>
  <c r="J56" i="17"/>
  <c r="J57" i="17"/>
  <c r="J58" i="17"/>
  <c r="J59" i="17"/>
  <c r="U54" i="18"/>
  <c r="J60" i="17"/>
  <c r="U55" i="18"/>
  <c r="J61" i="17"/>
  <c r="U56" i="18"/>
  <c r="L61" i="17"/>
  <c r="L60" i="17"/>
  <c r="L59" i="17"/>
  <c r="L58" i="17"/>
  <c r="L57" i="17"/>
  <c r="L56" i="17"/>
  <c r="L55" i="17"/>
  <c r="L54" i="17"/>
  <c r="L52" i="17"/>
  <c r="L51" i="17"/>
  <c r="L50" i="17"/>
  <c r="L49" i="17"/>
  <c r="L48" i="17"/>
  <c r="C57" i="18"/>
  <c r="I19" i="18"/>
  <c r="H19" i="18"/>
  <c r="G19" i="18"/>
  <c r="F19" i="18"/>
  <c r="E19" i="18"/>
  <c r="D19" i="18"/>
  <c r="C19" i="18"/>
  <c r="I62" i="17"/>
  <c r="I35" i="17"/>
  <c r="I24" i="17"/>
  <c r="I13" i="17"/>
  <c r="G6" i="17"/>
  <c r="E15" i="26" s="1"/>
  <c r="L32" i="17" l="1"/>
  <c r="L30" i="17"/>
  <c r="L34" i="17"/>
  <c r="G36" i="23"/>
  <c r="J34" i="23" s="1"/>
  <c r="G42" i="23"/>
  <c r="J40" i="23" s="1"/>
  <c r="G51" i="23"/>
  <c r="J49" i="23" s="1"/>
  <c r="G39" i="23"/>
  <c r="J37" i="23" s="1"/>
  <c r="G15" i="23"/>
  <c r="J13" i="23" s="1"/>
  <c r="G45" i="23"/>
  <c r="J43" i="23" s="1"/>
  <c r="G33" i="23"/>
  <c r="J31" i="23" s="1"/>
  <c r="G21" i="23"/>
  <c r="J19" i="23" s="1"/>
  <c r="G18" i="23"/>
  <c r="J16" i="23" s="1"/>
  <c r="V55" i="18"/>
  <c r="V53" i="18"/>
  <c r="V49" i="18"/>
  <c r="V46" i="18"/>
  <c r="L42" i="17"/>
  <c r="L28" i="17"/>
  <c r="V56" i="18"/>
  <c r="V52" i="18"/>
  <c r="V50" i="18"/>
  <c r="V47" i="18"/>
  <c r="V45" i="18"/>
  <c r="V43" i="18"/>
  <c r="J22" i="17"/>
  <c r="V17" i="18" s="1"/>
  <c r="J20" i="17"/>
  <c r="V15" i="18" s="1"/>
  <c r="L15" i="17"/>
  <c r="J38" i="17"/>
  <c r="V33" i="18" s="1"/>
  <c r="I12" i="17"/>
  <c r="L18" i="17"/>
  <c r="V35" i="18"/>
  <c r="L14" i="17"/>
  <c r="L41" i="17"/>
  <c r="V13" i="18"/>
  <c r="V36" i="18"/>
  <c r="G53" i="23"/>
  <c r="J31" i="17"/>
  <c r="V26" i="18" s="1"/>
  <c r="V16" i="18"/>
  <c r="L45" i="17"/>
  <c r="L27" i="17"/>
  <c r="V23" i="18"/>
  <c r="V22" i="18"/>
  <c r="V9" i="18"/>
  <c r="V40" i="18"/>
  <c r="V25" i="18"/>
  <c r="V34" i="18"/>
  <c r="D7" i="18"/>
  <c r="D6" i="18" s="1"/>
  <c r="V44" i="18"/>
  <c r="L36" i="17"/>
  <c r="J29" i="17"/>
  <c r="V24" i="18" s="1"/>
  <c r="J19" i="17"/>
  <c r="L37" i="17"/>
  <c r="V12" i="18"/>
  <c r="G12" i="23"/>
  <c r="J10" i="23" s="1"/>
  <c r="D54" i="23"/>
  <c r="E54" i="23"/>
  <c r="G48" i="23"/>
  <c r="J46" i="23" s="1"/>
  <c r="G24" i="23"/>
  <c r="J22" i="23" s="1"/>
  <c r="V42" i="18"/>
  <c r="V48" i="18"/>
  <c r="V51" i="18"/>
  <c r="V27" i="18"/>
  <c r="V29" i="18"/>
  <c r="V31" i="18"/>
  <c r="H7" i="18"/>
  <c r="H6" i="18" s="1"/>
  <c r="U41" i="18"/>
  <c r="V54" i="18"/>
  <c r="I7" i="18"/>
  <c r="I6" i="18" s="1"/>
  <c r="U19" i="18"/>
  <c r="C7" i="18"/>
  <c r="C6" i="18" s="1"/>
  <c r="G7" i="18"/>
  <c r="G6" i="18" s="1"/>
  <c r="L16" i="17"/>
  <c r="H13" i="17"/>
  <c r="J16" i="17"/>
  <c r="V11" i="18" s="1"/>
  <c r="U57" i="18"/>
  <c r="V32" i="18"/>
  <c r="F7" i="18"/>
  <c r="F6" i="18" s="1"/>
  <c r="G9" i="23"/>
  <c r="J7" i="23" s="1"/>
  <c r="G52" i="23"/>
  <c r="L25" i="17"/>
  <c r="H24" i="17"/>
  <c r="J25" i="17"/>
  <c r="V20" i="18" s="1"/>
  <c r="U30" i="18"/>
  <c r="V14" i="18"/>
  <c r="U8" i="18"/>
  <c r="G30" i="23"/>
  <c r="J28" i="23" s="1"/>
  <c r="J33" i="17"/>
  <c r="V28" i="18" s="1"/>
  <c r="L33" i="17"/>
  <c r="V37" i="18"/>
  <c r="F54" i="23"/>
  <c r="H35" i="17"/>
  <c r="J43" i="17"/>
  <c r="V38" i="18" s="1"/>
  <c r="L43" i="17"/>
  <c r="J46" i="17"/>
  <c r="V10" i="18"/>
  <c r="J23" i="17"/>
  <c r="V18" i="18" s="1"/>
  <c r="J26" i="17"/>
  <c r="V21" i="18" s="1"/>
  <c r="E7" i="18"/>
  <c r="E6" i="18" s="1"/>
  <c r="L17" i="17"/>
  <c r="J44" i="17"/>
  <c r="V39" i="18" s="1"/>
  <c r="V41" i="18" l="1"/>
  <c r="I11" i="17"/>
  <c r="C6" i="21" s="1"/>
  <c r="G54" i="23"/>
  <c r="J52" i="23"/>
  <c r="J24" i="17"/>
  <c r="V19" i="18" s="1"/>
  <c r="J13" i="17"/>
  <c r="V8" i="18" s="1"/>
  <c r="H12" i="17"/>
  <c r="H63" i="17" s="1"/>
  <c r="U7" i="18"/>
  <c r="C6" i="26"/>
  <c r="J35" i="17"/>
  <c r="V30" i="18" s="1"/>
  <c r="U6" i="18" l="1"/>
  <c r="J12" i="17"/>
  <c r="V7" i="18" s="1"/>
  <c r="C7" i="26" l="1"/>
  <c r="C9" i="26" s="1"/>
  <c r="D6" i="26"/>
  <c r="E6" i="26" s="1"/>
  <c r="F6" i="26" s="1"/>
  <c r="G6" i="26" s="1"/>
  <c r="H6" i="26" s="1"/>
  <c r="I6" i="26" s="1"/>
  <c r="J6" i="26" s="1"/>
  <c r="K6" i="26" s="1"/>
  <c r="L6" i="26" s="1"/>
  <c r="M6" i="26" s="1"/>
  <c r="N6" i="26" s="1"/>
  <c r="O6" i="26" s="1"/>
  <c r="P6" i="26" s="1"/>
  <c r="Q6" i="26" s="1"/>
  <c r="R6" i="26" s="1"/>
  <c r="S6" i="26" s="1"/>
  <c r="T6" i="26" s="1"/>
  <c r="H62" i="17"/>
  <c r="L62" i="17" s="1"/>
  <c r="J63" i="17"/>
  <c r="V58" i="18" s="1"/>
  <c r="H11" i="17" l="1"/>
  <c r="D7" i="26"/>
  <c r="E7" i="26" s="1"/>
  <c r="F7" i="26" s="1"/>
  <c r="G7" i="26" s="1"/>
  <c r="H7" i="26" s="1"/>
  <c r="I7" i="26" s="1"/>
  <c r="J7" i="26" s="1"/>
  <c r="K7" i="26" s="1"/>
  <c r="L7" i="26" s="1"/>
  <c r="M7" i="26" s="1"/>
  <c r="N7" i="26" s="1"/>
  <c r="O7" i="26" s="1"/>
  <c r="P7" i="26" s="1"/>
  <c r="Q7" i="26" s="1"/>
  <c r="R7" i="26" s="1"/>
  <c r="S7" i="26" s="1"/>
  <c r="T7" i="26" s="1"/>
  <c r="J62" i="17"/>
  <c r="V57" i="18" s="1"/>
  <c r="D56" i="23" l="1"/>
  <c r="F56" i="23"/>
  <c r="E56" i="23"/>
  <c r="G56" i="23"/>
  <c r="C5" i="21"/>
  <c r="C11" i="21" s="1"/>
  <c r="J11" i="17"/>
  <c r="V6" i="18" s="1"/>
  <c r="V59" i="18" s="1"/>
  <c r="F3" i="18" s="1"/>
  <c r="H56" i="23" l="1"/>
  <c r="L65" i="17"/>
  <c r="L11" i="17" s="1"/>
  <c r="I16" i="26" l="1"/>
  <c r="H57" i="23"/>
  <c r="J16" i="26" l="1"/>
  <c r="D9" i="26"/>
  <c r="K16" i="26" l="1"/>
  <c r="K19" i="26" s="1"/>
  <c r="C8" i="26" s="1"/>
  <c r="C10" i="26" s="1"/>
  <c r="D8" i="26" s="1"/>
  <c r="I19" i="26"/>
  <c r="L16" i="26" l="1"/>
  <c r="E6" i="21" s="1"/>
  <c r="F6" i="21" s="1"/>
  <c r="D10" i="26"/>
  <c r="E11" i="21" l="1"/>
  <c r="B13" i="21" s="1"/>
  <c r="E20" i="21" s="1"/>
  <c r="E8" i="26"/>
  <c r="E9" i="26"/>
  <c r="E10" i="26" l="1"/>
  <c r="F9" i="26" s="1"/>
  <c r="F8" i="26" l="1"/>
  <c r="F10" i="26" s="1"/>
  <c r="G9" i="26" s="1"/>
  <c r="G8" i="26" l="1"/>
  <c r="G10" i="26" s="1"/>
  <c r="H8" i="26" s="1"/>
  <c r="H9" i="26"/>
  <c r="H10" i="26" l="1"/>
  <c r="I8" i="26" s="1"/>
  <c r="I9" i="26"/>
  <c r="I10" i="26" l="1"/>
  <c r="J8" i="26" s="1"/>
  <c r="J9" i="26"/>
  <c r="J10" i="26" l="1"/>
  <c r="K9" i="26" s="1"/>
  <c r="K8" i="26" l="1"/>
  <c r="K10" i="26" s="1"/>
  <c r="L8" i="26" s="1"/>
  <c r="L9" i="26"/>
  <c r="L10" i="26" l="1"/>
  <c r="M8" i="26" s="1"/>
  <c r="M9" i="26"/>
  <c r="M10" i="26" l="1"/>
  <c r="N8" i="26" s="1"/>
  <c r="N9" i="26"/>
  <c r="N10" i="26" l="1"/>
  <c r="O8" i="26" s="1"/>
  <c r="O9" i="26"/>
  <c r="O10" i="26" l="1"/>
  <c r="P8" i="26" s="1"/>
  <c r="P9" i="26"/>
  <c r="P10" i="26" l="1"/>
  <c r="Q8" i="26" s="1"/>
  <c r="Q9" i="26"/>
  <c r="Q10" i="26" l="1"/>
  <c r="R8" i="26" s="1"/>
  <c r="R9" i="26"/>
  <c r="R10" i="26" l="1"/>
  <c r="S8" i="26" s="1"/>
  <c r="S9" i="26"/>
  <c r="S10" i="26" l="1"/>
  <c r="T8" i="26" s="1"/>
  <c r="U9" i="26"/>
  <c r="V9" i="26" s="1"/>
  <c r="U8" i="26" l="1"/>
  <c r="V8" i="26" s="1"/>
</calcChain>
</file>

<file path=xl/sharedStrings.xml><?xml version="1.0" encoding="utf-8"?>
<sst xmlns="http://schemas.openxmlformats.org/spreadsheetml/2006/main" count="228" uniqueCount="151">
  <si>
    <t>Descrizione</t>
  </si>
  <si>
    <t>Spese Ammissibili</t>
  </si>
  <si>
    <t>Totale</t>
  </si>
  <si>
    <t>Spese non ammissibili</t>
  </si>
  <si>
    <t>Voci di spesa</t>
  </si>
  <si>
    <t>Importo totale</t>
  </si>
  <si>
    <t>(euro)</t>
  </si>
  <si>
    <t>Classe dimensonale</t>
  </si>
  <si>
    <t>Piccola Impresa</t>
  </si>
  <si>
    <t>Media Impresa</t>
  </si>
  <si>
    <t>Controllo</t>
  </si>
  <si>
    <t>Check</t>
  </si>
  <si>
    <t>Importo spesa ammissibile</t>
  </si>
  <si>
    <t>Mese 1</t>
  </si>
  <si>
    <t>Mese 2</t>
  </si>
  <si>
    <t>Mese 3</t>
  </si>
  <si>
    <t>Mese 4</t>
  </si>
  <si>
    <t>Mese 5</t>
  </si>
  <si>
    <t>Mese 6</t>
  </si>
  <si>
    <t>Mese 7</t>
  </si>
  <si>
    <t>Mese 8</t>
  </si>
  <si>
    <t>Mese 9</t>
  </si>
  <si>
    <t>Mese 10</t>
  </si>
  <si>
    <t>Mese 11</t>
  </si>
  <si>
    <t>Mese 12</t>
  </si>
  <si>
    <t>Mese 13</t>
  </si>
  <si>
    <t>Mese 14</t>
  </si>
  <si>
    <t>Mese 15</t>
  </si>
  <si>
    <t>Mese 16</t>
  </si>
  <si>
    <t>Mese 17</t>
  </si>
  <si>
    <t>Mese 18</t>
  </si>
  <si>
    <t>FABBISOGNO</t>
  </si>
  <si>
    <t>Importi</t>
  </si>
  <si>
    <t>FONTI DI COPERTURA</t>
  </si>
  <si>
    <t>Altri finanziamenti a m/l termine</t>
  </si>
  <si>
    <t>Altre disponibilità (specificare):</t>
  </si>
  <si>
    <t>..............................................................</t>
  </si>
  <si>
    <t>Totale fabbisogni</t>
  </si>
  <si>
    <t>Totale fonti</t>
  </si>
  <si>
    <t>Spese non agevolabili</t>
  </si>
  <si>
    <t>Avanzamento % spesa</t>
  </si>
  <si>
    <t>Avanzamento spesa - dato cumulato</t>
  </si>
  <si>
    <t>Importo contributo richiesto cumulato</t>
  </si>
  <si>
    <t>Soggetto obbligato alla predisposizione del bilancio</t>
  </si>
  <si>
    <t>Si</t>
  </si>
  <si>
    <t>No</t>
  </si>
  <si>
    <t>Ok predisposto</t>
  </si>
  <si>
    <t>(*) In alternativa il presente documento deve essere firmato digitalmente dal procuratore speciale del legale rappresentante dell’impresa e corredato dalla procura speciale o copia autentica della stessa munita delle necessarie dichiarazioni rese dal legale rappresentante e procuratore ai sensi del D.P.R. n. 445/2000.</t>
  </si>
  <si>
    <t>Modalità erogazione contributo</t>
  </si>
  <si>
    <t>1 - con anticipazione</t>
  </si>
  <si>
    <t>2 - avanzamento lavori</t>
  </si>
  <si>
    <t>(valore % contributo)</t>
  </si>
  <si>
    <t>Avanzamento della spesa[1]</t>
  </si>
  <si>
    <t>Avanzamento della spesa[2]</t>
  </si>
  <si>
    <t>Avanzamento della spesa</t>
  </si>
  <si>
    <t>Anticipazione contributo</t>
  </si>
  <si>
    <t>(valore %)</t>
  </si>
  <si>
    <t>1° Acconto</t>
  </si>
  <si>
    <t>Saldo</t>
  </si>
  <si>
    <t>Importo contributo richiesto 1 - con anticipazione</t>
  </si>
  <si>
    <t>Importo contributo richiesto 2  - avanzamento lavori</t>
  </si>
  <si>
    <t>Denominazione del Soggetto richiedente il contributo</t>
  </si>
  <si>
    <t>Grande Impresa</t>
  </si>
  <si>
    <t>Spese per il personale</t>
  </si>
  <si>
    <t>Ricercatori</t>
  </si>
  <si>
    <t>Tecnici</t>
  </si>
  <si>
    <t>Altro personale ausiliario</t>
  </si>
  <si>
    <t>Spese Generali</t>
  </si>
  <si>
    <t>Spese generali calcolate in misura forfettaria</t>
  </si>
  <si>
    <t>Selezionare una opzione</t>
  </si>
  <si>
    <t>Spese ammissibili</t>
  </si>
  <si>
    <t>OdR</t>
  </si>
  <si>
    <t>Soggetti</t>
  </si>
  <si>
    <t>Nota bene: compilare le celle in bianco di cui sopra. La mancata compilazione non consente la produzione del Formulario in maniera completa e funzionale alla presentazione della domanda</t>
  </si>
  <si>
    <t>Soglia
(voci di spesa e valori min/max investimento ammissibile)</t>
  </si>
  <si>
    <r>
      <t xml:space="preserve">Nota bene: Ove gli elementi forniti circa le spese ammissibili non fossero congrui con le disposizioni dell'Avviso oppure le indicazioni relativamente alla spesa prevista, fornite in tabella di cui al punto 2, non rispettano le condizioni previste dall'Avviso (in materia di soglie di investimento ammissibile e limiti all'incidenza di alcune voci di spesa) e, </t>
    </r>
    <r>
      <rPr>
        <b/>
        <u/>
        <sz val="9"/>
        <color theme="0"/>
        <rFont val="Calibri"/>
        <family val="2"/>
      </rPr>
      <t>più in generale, ove i dati forniti nella presente sezione del Formulario (compresi, quindi, anche gli altri fogli della presente cartella excel) fossero incongrui o incompleti, il foglio di calcolo non procede alla determinazione dell'aiuto concedibile/contributo richiesto</t>
    </r>
    <r>
      <rPr>
        <sz val="9"/>
        <color theme="0"/>
        <rFont val="Calibri"/>
        <family val="2"/>
      </rPr>
      <t>.</t>
    </r>
  </si>
  <si>
    <r>
      <t>IVA</t>
    </r>
    <r>
      <rPr>
        <vertAlign val="superscript"/>
        <sz val="8"/>
        <color rgb="FF00000A"/>
        <rFont val="Calibri"/>
        <family val="2"/>
      </rPr>
      <t>2</t>
    </r>
  </si>
  <si>
    <t xml:space="preserve">ASSE I – PROMOZIONE DELLA RICERCA E DELL’INNOVAZIONE </t>
  </si>
  <si>
    <t>FORMULARIO</t>
  </si>
  <si>
    <t>Costo Standard (€)</t>
  </si>
  <si>
    <t>N° Ore</t>
  </si>
  <si>
    <t>Fasi Attività</t>
  </si>
  <si>
    <t>SPESE AMMISSIBILI</t>
  </si>
  <si>
    <t>Data Inizio</t>
  </si>
  <si>
    <t>Data fine</t>
  </si>
  <si>
    <t>Spese generali</t>
  </si>
  <si>
    <t>Euro</t>
  </si>
  <si>
    <t>Totale Progetto</t>
  </si>
  <si>
    <t>Denominazione Fase Attività</t>
  </si>
  <si>
    <t>Obiettivi</t>
  </si>
  <si>
    <t>Risultati attesi e deliverables</t>
  </si>
  <si>
    <t>Check Data WP</t>
  </si>
  <si>
    <t>Data Fine</t>
  </si>
  <si>
    <t>Finanziamento</t>
  </si>
  <si>
    <t xml:space="preserve">PROGRAMMA DI AZIONE E COESIONE (PAC)
REGIONE CALABRIA 2014-2020
</t>
  </si>
  <si>
    <t xml:space="preserve">Asse 1 - Promozione della ricerca e dell’innovazione 
O.T. n. 1 “Rafforzare la ricerca, lo sviluppo tecnologico e l'innovazione”
Obiettivo Specifico 1.5. - Potenziamento capacità di sviluppare l’eccellenza nella R&amp;I 
Azione n. 2 del Piano Infrastrutture di Ricerca in Calabria 2017/2020: “Azioni integrate di valorizzazione delle infrastrutture di ricerca di interesse nazionale”
</t>
  </si>
  <si>
    <t>SEZIONE 3</t>
  </si>
  <si>
    <t>1. Beneficiario</t>
  </si>
  <si>
    <t>a) Organismo di Ricerca - Università della Calabria per la IR STAR</t>
  </si>
  <si>
    <t>b) Organismo di Ricerca - IR-N+</t>
  </si>
  <si>
    <t>Tipologia Beneficiario</t>
  </si>
  <si>
    <t>Spese per consulenze e servizi</t>
  </si>
  <si>
    <t>Check coerenza articolazione temporale con Quadro dettaglio spese:</t>
  </si>
  <si>
    <t>Max Contributo</t>
  </si>
  <si>
    <t>Nome e Cognome del Rappresentante Legale</t>
  </si>
  <si>
    <t>Fase 1</t>
  </si>
  <si>
    <t>Totale Fase</t>
  </si>
  <si>
    <t>Fase 2</t>
  </si>
  <si>
    <t>Fase 3</t>
  </si>
  <si>
    <t>Fase 4</t>
  </si>
  <si>
    <t>Fase 5</t>
  </si>
  <si>
    <t>Fase 6</t>
  </si>
  <si>
    <t>Fase 7</t>
  </si>
  <si>
    <t>Fase 8</t>
  </si>
  <si>
    <t>Fase 9</t>
  </si>
  <si>
    <t>Fase 10</t>
  </si>
  <si>
    <t>Fase 11</t>
  </si>
  <si>
    <t>Fase 12</t>
  </si>
  <si>
    <t>Fase 13</t>
  </si>
  <si>
    <t>Fase 14</t>
  </si>
  <si>
    <t>Fase 15</t>
  </si>
  <si>
    <t>Totale Fasiù</t>
  </si>
  <si>
    <t>Soggetto Responsabile</t>
  </si>
  <si>
    <t>Contenuti delle attività previste</t>
  </si>
  <si>
    <t>Ruoli e compiti delle risorse impiegate</t>
  </si>
  <si>
    <t>pac151</t>
  </si>
  <si>
    <r>
      <t>Nota bene: compilare le celle in bianco di cui sopra. La mancata compilazione non consente la produzione del Formulario in maniera completa e funzionale alla presentazione della domanda: riportare la voce di spesa, la descrizione ed il relativo importo.
In relazione alle</t>
    </r>
    <r>
      <rPr>
        <b/>
        <u/>
        <sz val="9"/>
        <color theme="0"/>
        <rFont val="Calibri"/>
        <family val="2"/>
      </rPr>
      <t xml:space="preserve"> Spese per il personale</t>
    </r>
    <r>
      <rPr>
        <sz val="9"/>
        <color theme="0"/>
        <rFont val="Calibri"/>
        <family val="2"/>
      </rPr>
      <t xml:space="preserve">, queste ultime vanno </t>
    </r>
    <r>
      <rPr>
        <b/>
        <u/>
        <sz val="9"/>
        <color theme="0"/>
        <rFont val="Calibri"/>
        <family val="2"/>
      </rPr>
      <t>descritte con riferimento ai profili impiegati</t>
    </r>
    <r>
      <rPr>
        <sz val="9"/>
        <color theme="0"/>
        <rFont val="Calibri"/>
        <family val="2"/>
      </rPr>
      <t>: non è richiesta in questa sede la produzione dei dati identificativi delle risorse impiegate.
La soglia del 15% relativamente alle spese generali ammissibili è determinata automaticamente in relazione al totale delle spese per il personale.</t>
    </r>
  </si>
  <si>
    <t>2. Articolazione temporale della spesa ammissibile</t>
  </si>
  <si>
    <t>3. Articolazione per Fasi della spesa ammissibile</t>
  </si>
  <si>
    <t>4. Articolazione per Work Package delle attività previste (descrizione dei contenuti)</t>
  </si>
  <si>
    <t>5. Articolazione temporale delle richieste di erogazione del contributo (importi in euro)</t>
  </si>
  <si>
    <t>5bis. Determinazione del contributo richiesto</t>
  </si>
  <si>
    <t>Il presente foglio viene automaticamente prodotto e restituisce gli elementi di cui alle seguenti Tabelle 5 e 5bis. VERIFICARE EVENTUALI ALERT E LA DETERMINAZIONE DEL VALORE CONTRIBUTO RICHIESTO.</t>
  </si>
  <si>
    <t>Contributo</t>
  </si>
  <si>
    <t>Contributo Concedibile
(Max € 500.000)</t>
  </si>
  <si>
    <t>Il sottoscritto _____________________________, nato a _______________ residente in _____________________________________________, C.F.__________________________________________________</t>
  </si>
  <si>
    <t>consapevole delle responsabilità penali cui può andare incontro in caso di dichiarazioni mendaci, ai sensi e per gli effetti dell’art. 76 del D.P.R. 28 dicembre 2000, n. 445,</t>
  </si>
  <si>
    <t>DICHIARA</t>
  </si>
  <si>
    <t xml:space="preserve"> - che le informazioni riportate nel presente Formulario sono veritiere e, ove riferite a elementi previsionali, basate su stime ragionevoli;
 - che i valori esposti relativi alla spesa ammissibile, per la quale il contributo è richiesto, si basa su i) preventivi predisposti nella disponibilità del richiedente e/o ii) su stime ragionevoli effettuate dal richiedente medesimo.</t>
  </si>
  <si>
    <t>RICHIEDE</t>
  </si>
  <si>
    <t>al fine della realizzazione del progetto di cui al presente Formulario, un contributo pari a €:</t>
  </si>
  <si>
    <r>
      <t>Firma digitale del legale rappresentante</t>
    </r>
    <r>
      <rPr>
        <vertAlign val="superscript"/>
        <sz val="8"/>
        <color theme="1"/>
        <rFont val="Calibri"/>
        <family val="2"/>
      </rPr>
      <t>*</t>
    </r>
  </si>
  <si>
    <t>Agevolazioni richieste per il progetto</t>
  </si>
  <si>
    <r>
      <t>6. Piano di copertura degli investimenti</t>
    </r>
    <r>
      <rPr>
        <b/>
        <vertAlign val="superscript"/>
        <sz val="12"/>
        <color theme="0"/>
        <rFont val="Calibri"/>
        <family val="2"/>
      </rPr>
      <t>1</t>
    </r>
  </si>
  <si>
    <t>Nota 2: Nel caso di progetto presentato in forma associata, indicare gli altri soggetti interessati da questa fase del progetto.</t>
  </si>
  <si>
    <t>AVVISO PUBBLICO 
“Azioni integrate di valorizzazione delle infrastrutture di ricerca di interesse nazionale”</t>
  </si>
  <si>
    <t>Disclaimer: Predisporre il formulario seguendo l'ordine dei fogli nella presente cartella di lavoro, avendo cura di alimentare le celle in bianco.</t>
  </si>
  <si>
    <t>1bis. Quadro di dettaglio delle spese
(Nota bene: nel caso di IVA non recuperabile, le spese ammissibili potranno essere esposte comprensive d'IVA)</t>
  </si>
  <si>
    <t>Nota 1: Con riferimento alle fonti di copertura, allegare alla domanda eventuale documentazione utile a supporto delle informazioni fornite
Nota 2: Il dato va fornito obbligatoriamente. Nel caso di IVA non recuperabile (quindi IVA spesa ammissibile) riportare valore 0.</t>
  </si>
  <si>
    <t>Mezzi propri</t>
  </si>
  <si>
    <t>Spese ammissibili a contributo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</si>
</sst>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0\)"/>
    <numFmt numFmtId="165" formatCode="0.0%"/>
    <numFmt numFmtId="166" formatCode="#,##0.00_ ;[Red]\-#,##0.00\ "/>
    <numFmt numFmtId="167" formatCode="0.0000"/>
    <numFmt numFmtId="168" formatCode="dd/mm/yy;@"/>
  </numFmts>
  <fonts count="46" x14ac:knownFonts="1">
    <font>
      <sz val="8"/>
      <color theme="1"/>
      <name val="Calibri"/>
      <family val="2"/>
    </font>
    <font>
      <sz val="8"/>
      <color theme="1"/>
      <name val="Calibri"/>
      <family val="2"/>
    </font>
    <font>
      <b/>
      <sz val="8"/>
      <color theme="1"/>
      <name val="Calibri"/>
      <family val="2"/>
    </font>
    <font>
      <b/>
      <sz val="10"/>
      <color theme="1"/>
      <name val="Calibri"/>
      <family val="2"/>
    </font>
    <font>
      <i/>
      <sz val="8"/>
      <color theme="1"/>
      <name val="Calibri"/>
      <family val="2"/>
    </font>
    <font>
      <b/>
      <i/>
      <sz val="8"/>
      <color theme="1"/>
      <name val="Calibri"/>
      <family val="2"/>
    </font>
    <font>
      <b/>
      <sz val="9"/>
      <color theme="1"/>
      <name val="Calibri"/>
      <family val="2"/>
    </font>
    <font>
      <b/>
      <sz val="7"/>
      <color theme="1"/>
      <name val="Calibri"/>
      <family val="2"/>
    </font>
    <font>
      <sz val="8"/>
      <color rgb="FF00000A"/>
      <name val="Calibri"/>
      <family val="2"/>
    </font>
    <font>
      <b/>
      <sz val="8"/>
      <color rgb="FF00000A"/>
      <name val="Calibri"/>
      <family val="2"/>
    </font>
    <font>
      <sz val="10"/>
      <name val="Times New Roman"/>
      <family val="1"/>
    </font>
    <font>
      <sz val="12"/>
      <name val="Times New Roman"/>
      <family val="1"/>
    </font>
    <font>
      <sz val="10"/>
      <name val="Courier"/>
      <family val="3"/>
    </font>
    <font>
      <sz val="8"/>
      <name val="Calibri"/>
      <family val="2"/>
    </font>
    <font>
      <b/>
      <sz val="8"/>
      <color theme="0"/>
      <name val="Calibri"/>
      <family val="2"/>
    </font>
    <font>
      <i/>
      <sz val="8"/>
      <color theme="0"/>
      <name val="Calibri"/>
      <family val="2"/>
    </font>
    <font>
      <sz val="9"/>
      <color theme="0"/>
      <name val="Calibri"/>
      <family val="2"/>
    </font>
    <font>
      <b/>
      <u/>
      <sz val="9"/>
      <color theme="0"/>
      <name val="Calibri"/>
      <family val="2"/>
    </font>
    <font>
      <b/>
      <sz val="9"/>
      <color theme="3"/>
      <name val="Calibri"/>
      <family val="2"/>
    </font>
    <font>
      <b/>
      <sz val="9"/>
      <color rgb="FFC00000"/>
      <name val="Calibri"/>
      <family val="2"/>
    </font>
    <font>
      <b/>
      <sz val="14"/>
      <color theme="1"/>
      <name val="Calibri"/>
      <family val="2"/>
    </font>
    <font>
      <sz val="9"/>
      <color theme="1"/>
      <name val="Calibri"/>
      <family val="2"/>
    </font>
    <font>
      <i/>
      <sz val="9"/>
      <color theme="1"/>
      <name val="Calibri"/>
      <family val="2"/>
    </font>
    <font>
      <b/>
      <i/>
      <sz val="9"/>
      <color theme="1"/>
      <name val="Calibri"/>
      <family val="2"/>
    </font>
    <font>
      <b/>
      <sz val="12"/>
      <color theme="0"/>
      <name val="Calibri"/>
      <family val="2"/>
    </font>
    <font>
      <sz val="12"/>
      <color theme="1"/>
      <name val="Calibri"/>
      <family val="2"/>
    </font>
    <font>
      <sz val="9"/>
      <color rgb="FF00000A"/>
      <name val="Calibri"/>
      <family val="2"/>
    </font>
    <font>
      <vertAlign val="superscript"/>
      <sz val="8"/>
      <color rgb="FF00000A"/>
      <name val="Calibri"/>
      <family val="2"/>
    </font>
    <font>
      <u/>
      <sz val="8"/>
      <color theme="10"/>
      <name val="Calibri"/>
      <family val="2"/>
    </font>
    <font>
      <b/>
      <sz val="9"/>
      <color rgb="FF00000A"/>
      <name val="Calibri"/>
      <family val="2"/>
    </font>
    <font>
      <sz val="14"/>
      <color theme="1"/>
      <name val="Calibri"/>
      <family val="2"/>
    </font>
    <font>
      <b/>
      <i/>
      <sz val="8"/>
      <color theme="4" tint="-0.249977111117893"/>
      <name val="Calibri"/>
      <family val="2"/>
    </font>
    <font>
      <sz val="8"/>
      <color theme="0"/>
      <name val="Calibri"/>
      <family val="2"/>
    </font>
    <font>
      <b/>
      <vertAlign val="superscript"/>
      <sz val="12"/>
      <color theme="0"/>
      <name val="Calibri"/>
      <family val="2"/>
    </font>
    <font>
      <sz val="8"/>
      <color rgb="FF000000"/>
      <name val="Calibri"/>
      <family val="2"/>
    </font>
    <font>
      <b/>
      <sz val="8"/>
      <color rgb="FF000000"/>
      <name val="Calibri"/>
      <family val="2"/>
    </font>
    <font>
      <b/>
      <sz val="9"/>
      <color rgb="FF000000"/>
      <name val="Calibri"/>
      <family val="2"/>
    </font>
    <font>
      <b/>
      <sz val="8"/>
      <color theme="4" tint="-0.249977111117893"/>
      <name val="Calibri"/>
      <family val="2"/>
    </font>
    <font>
      <sz val="8"/>
      <color rgb="FFFFFF00"/>
      <name val="Calibri"/>
      <family val="2"/>
    </font>
    <font>
      <sz val="14"/>
      <color rgb="FFFFFF00"/>
      <name val="Calibri"/>
      <family val="2"/>
    </font>
    <font>
      <b/>
      <sz val="16"/>
      <color theme="1"/>
      <name val="Calibri"/>
      <family val="2"/>
    </font>
    <font>
      <b/>
      <sz val="16"/>
      <color theme="0"/>
      <name val="Calibri"/>
      <family val="2"/>
    </font>
    <font>
      <b/>
      <sz val="12"/>
      <color theme="1"/>
      <name val="Calibri"/>
      <family val="2"/>
    </font>
    <font>
      <vertAlign val="superscript"/>
      <sz val="8"/>
      <color theme="1"/>
      <name val="Calibri"/>
      <family val="2"/>
    </font>
    <font>
      <b/>
      <sz val="9"/>
      <color theme="0"/>
      <name val="Calibri"/>
      <family val="2"/>
    </font>
    <font>
      <b/>
      <sz val="18"/>
      <color theme="1"/>
      <name val="Calibri"/>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rgb="FF0070C0"/>
        <bgColor indexed="64"/>
      </patternFill>
    </fill>
    <fill>
      <patternFill patternType="solid">
        <fgColor theme="1" tint="0.499984740745262"/>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9D9D9"/>
        <bgColor indexed="64"/>
      </patternFill>
    </fill>
    <fill>
      <patternFill patternType="solid">
        <fgColor theme="4" tint="-0.249977111117893"/>
        <bgColor indexed="64"/>
      </patternFill>
    </fill>
    <fill>
      <patternFill patternType="solid">
        <fgColor rgb="FF00B050"/>
        <bgColor indexed="64"/>
      </patternFill>
    </fill>
  </fills>
  <borders count="97">
    <border>
      <left/>
      <right/>
      <top/>
      <bottom/>
      <diagonal/>
    </border>
    <border>
      <left style="medium">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top style="thin">
        <color theme="1" tint="0.34998626667073579"/>
      </top>
      <bottom style="medium">
        <color theme="1" tint="0.34998626667073579"/>
      </bottom>
      <diagonal/>
    </border>
    <border>
      <left style="medium">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right style="thin">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right style="medium">
        <color theme="1" tint="0.34998626667073579"/>
      </right>
      <top style="medium">
        <color theme="1" tint="0.34998626667073579"/>
      </top>
      <bottom/>
      <diagonal/>
    </border>
    <border>
      <left style="thin">
        <color theme="1" tint="0.34998626667073579"/>
      </left>
      <right/>
      <top style="medium">
        <color theme="1" tint="0.34998626667073579"/>
      </top>
      <bottom style="thin">
        <color theme="1" tint="0.34998626667073579"/>
      </bottom>
      <diagonal/>
    </border>
    <border>
      <left style="thin">
        <color theme="1" tint="0.34998626667073579"/>
      </left>
      <right/>
      <top style="thin">
        <color theme="1" tint="0.34998626667073579"/>
      </top>
      <bottom style="medium">
        <color theme="1" tint="0.34998626667073579"/>
      </bottom>
      <diagonal/>
    </border>
    <border>
      <left style="medium">
        <color theme="1" tint="0.34998626667073579"/>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1" tint="0.34998626667073579"/>
      </left>
      <right style="thin">
        <color theme="1" tint="0.34998626667073579"/>
      </right>
      <top/>
      <bottom/>
      <diagonal/>
    </border>
    <border>
      <left style="thin">
        <color theme="1" tint="0.34998626667073579"/>
      </left>
      <right style="medium">
        <color theme="1" tint="0.34998626667073579"/>
      </right>
      <top/>
      <bottom style="medium">
        <color theme="1" tint="0.34998626667073579"/>
      </bottom>
      <diagonal/>
    </border>
    <border>
      <left/>
      <right/>
      <top/>
      <bottom style="medium">
        <color theme="1" tint="0.34998626667073579"/>
      </bottom>
      <diagonal/>
    </border>
    <border>
      <left style="thin">
        <color theme="1" tint="0.34998626667073579"/>
      </left>
      <right style="thin">
        <color theme="1" tint="0.34998626667073579"/>
      </right>
      <top/>
      <bottom style="medium">
        <color theme="1" tint="0.34998626667073579"/>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thin">
        <color theme="1" tint="0.499984740745262"/>
      </top>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medium">
        <color theme="1" tint="0.499984740745262"/>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style="double">
        <color rgb="FF808080"/>
      </left>
      <right style="medium">
        <color rgb="FF808080"/>
      </right>
      <top style="medium">
        <color rgb="FF808080"/>
      </top>
      <bottom style="double">
        <color rgb="FF808080"/>
      </bottom>
      <diagonal/>
    </border>
    <border>
      <left style="double">
        <color rgb="FF808080"/>
      </left>
      <right style="medium">
        <color rgb="FF808080"/>
      </right>
      <top/>
      <bottom style="double">
        <color rgb="FF808080"/>
      </bottom>
      <diagonal/>
    </border>
    <border>
      <left/>
      <right style="medium">
        <color rgb="FF808080"/>
      </right>
      <top/>
      <bottom style="double">
        <color rgb="FF808080"/>
      </bottom>
      <diagonal/>
    </border>
    <border>
      <left/>
      <right style="double">
        <color rgb="FF808080"/>
      </right>
      <top/>
      <bottom style="double">
        <color rgb="FF808080"/>
      </bottom>
      <diagonal/>
    </border>
    <border>
      <left style="double">
        <color rgb="FF808080"/>
      </left>
      <right/>
      <top style="double">
        <color rgb="FF808080"/>
      </top>
      <bottom/>
      <diagonal/>
    </border>
    <border>
      <left style="double">
        <color rgb="FF808080"/>
      </left>
      <right/>
      <top/>
      <bottom style="double">
        <color rgb="FF808080"/>
      </bottom>
      <diagonal/>
    </border>
    <border>
      <left style="medium">
        <color rgb="FF808080"/>
      </left>
      <right/>
      <top style="double">
        <color rgb="FF808080"/>
      </top>
      <bottom style="medium">
        <color rgb="FF808080"/>
      </bottom>
      <diagonal/>
    </border>
    <border>
      <left/>
      <right style="double">
        <color rgb="FF808080"/>
      </right>
      <top style="double">
        <color rgb="FF808080"/>
      </top>
      <bottom style="medium">
        <color rgb="FF808080"/>
      </bottom>
      <diagonal/>
    </border>
    <border>
      <left style="medium">
        <color rgb="FF808080"/>
      </left>
      <right/>
      <top/>
      <bottom style="double">
        <color rgb="FF808080"/>
      </bottom>
      <diagonal/>
    </border>
    <border>
      <left style="medium">
        <color rgb="FF808080"/>
      </left>
      <right style="double">
        <color rgb="FF808080"/>
      </right>
      <top/>
      <bottom style="double">
        <color rgb="FF808080"/>
      </bottom>
      <diagonal/>
    </border>
    <border>
      <left/>
      <right style="medium">
        <color rgb="FF808080"/>
      </right>
      <top style="double">
        <color rgb="FF808080"/>
      </top>
      <bottom style="medium">
        <color rgb="FF808080"/>
      </bottom>
      <diagonal/>
    </border>
    <border>
      <left style="medium">
        <color theme="1" tint="0.499984740745262"/>
      </left>
      <right/>
      <top style="medium">
        <color theme="1" tint="0.499984740745262"/>
      </top>
      <bottom/>
      <diagonal/>
    </border>
    <border>
      <left style="medium">
        <color theme="1" tint="0.499984740745262"/>
      </left>
      <right/>
      <top/>
      <bottom/>
      <diagonal/>
    </border>
    <border>
      <left/>
      <right/>
      <top/>
      <bottom style="medium">
        <color theme="1" tint="0.499984740745262"/>
      </bottom>
      <diagonal/>
    </border>
    <border>
      <left/>
      <right style="thin">
        <color theme="1" tint="0.34998626667073579"/>
      </right>
      <top/>
      <bottom/>
      <diagonal/>
    </border>
    <border>
      <left style="thin">
        <color theme="1" tint="0.34998626667073579"/>
      </left>
      <right style="medium">
        <color theme="1" tint="0.34998626667073579"/>
      </right>
      <top style="thin">
        <color theme="1" tint="0.34998626667073579"/>
      </top>
      <bottom/>
      <diagonal/>
    </border>
    <border>
      <left/>
      <right style="thin">
        <color theme="1" tint="0.34998626667073579"/>
      </right>
      <top style="medium">
        <color theme="1" tint="0.34998626667073579"/>
      </top>
      <bottom/>
      <diagonal/>
    </border>
    <border>
      <left/>
      <right style="thin">
        <color theme="1" tint="0.34998626667073579"/>
      </right>
      <top/>
      <bottom style="medium">
        <color theme="1" tint="0.34998626667073579"/>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style="medium">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right/>
      <top style="medium">
        <color theme="1" tint="0.34998626667073579"/>
      </top>
      <bottom/>
      <diagonal/>
    </border>
    <border>
      <left style="medium">
        <color theme="1" tint="0.499984740745262"/>
      </left>
      <right style="thin">
        <color theme="1" tint="0.499984740745262"/>
      </right>
      <top/>
      <bottom style="thin">
        <color theme="1" tint="0.499984740745262"/>
      </bottom>
      <diagonal/>
    </border>
    <border>
      <left/>
      <right style="medium">
        <color auto="1"/>
      </right>
      <top/>
      <bottom/>
      <diagonal/>
    </border>
    <border>
      <left style="medium">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s>
  <cellStyleXfs count="6">
    <xf numFmtId="0" fontId="0" fillId="0" borderId="0"/>
    <xf numFmtId="9" fontId="1" fillId="0" borderId="0" applyFont="0" applyFill="0" applyBorder="0" applyAlignment="0" applyProtection="0"/>
    <xf numFmtId="164" fontId="10" fillId="0" borderId="0"/>
    <xf numFmtId="9" fontId="11" fillId="0" borderId="0" applyFont="0" applyFill="0" applyBorder="0" applyAlignment="0" applyProtection="0"/>
    <xf numFmtId="0" fontId="12" fillId="0" borderId="0"/>
    <xf numFmtId="0" fontId="28" fillId="0" borderId="0" applyNumberFormat="0" applyFill="0" applyBorder="0" applyAlignment="0" applyProtection="0"/>
  </cellStyleXfs>
  <cellXfs count="377">
    <xf numFmtId="0" fontId="0" fillId="0" borderId="0" xfId="0"/>
    <xf numFmtId="0" fontId="0" fillId="0" borderId="0" xfId="0" applyAlignment="1">
      <alignment vertical="center"/>
    </xf>
    <xf numFmtId="0" fontId="2" fillId="2" borderId="1" xfId="0" applyFont="1" applyFill="1" applyBorder="1" applyAlignment="1">
      <alignment vertical="center" wrapText="1"/>
    </xf>
    <xf numFmtId="0" fontId="6" fillId="2" borderId="1" xfId="0" applyFont="1" applyFill="1" applyBorder="1" applyAlignment="1">
      <alignment vertical="center" wrapText="1"/>
    </xf>
    <xf numFmtId="40" fontId="0" fillId="2" borderId="0" xfId="0" applyNumberFormat="1" applyFill="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2" borderId="48" xfId="0" applyFont="1" applyFill="1" applyBorder="1" applyAlignment="1">
      <alignment horizontal="left" vertical="center" wrapText="1"/>
    </xf>
    <xf numFmtId="0" fontId="9" fillId="2" borderId="39"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2" fillId="0" borderId="0" xfId="0" applyFont="1" applyAlignment="1">
      <alignment horizontal="center" vertical="center" wrapText="1"/>
    </xf>
    <xf numFmtId="0" fontId="8" fillId="2" borderId="38" xfId="0" applyFont="1" applyFill="1" applyBorder="1" applyAlignment="1">
      <alignment horizontal="left" vertical="center" wrapText="1"/>
    </xf>
    <xf numFmtId="0" fontId="0" fillId="0" borderId="7" xfId="0" applyBorder="1" applyAlignment="1" applyProtection="1">
      <alignment vertical="center" wrapText="1"/>
      <protection locked="0"/>
    </xf>
    <xf numFmtId="40" fontId="0" fillId="0" borderId="25" xfId="0" applyNumberFormat="1" applyBorder="1" applyAlignment="1" applyProtection="1">
      <alignment vertical="center"/>
      <protection locked="0"/>
    </xf>
    <xf numFmtId="40" fontId="0" fillId="0" borderId="8" xfId="0" applyNumberFormat="1" applyBorder="1" applyAlignment="1" applyProtection="1">
      <alignment vertical="center"/>
      <protection locked="0"/>
    </xf>
    <xf numFmtId="0" fontId="0" fillId="0" borderId="10" xfId="0" applyBorder="1" applyAlignment="1" applyProtection="1">
      <alignment vertical="center" wrapText="1"/>
      <protection locked="0"/>
    </xf>
    <xf numFmtId="40" fontId="0" fillId="0" borderId="27" xfId="0" applyNumberFormat="1" applyBorder="1" applyAlignment="1" applyProtection="1">
      <alignment vertical="center"/>
      <protection locked="0"/>
    </xf>
    <xf numFmtId="40" fontId="0" fillId="0" borderId="11" xfId="0" applyNumberFormat="1" applyBorder="1" applyAlignment="1" applyProtection="1">
      <alignment vertical="center"/>
      <protection locked="0"/>
    </xf>
    <xf numFmtId="166" fontId="0" fillId="0" borderId="0" xfId="0" applyNumberFormat="1" applyAlignment="1" applyProtection="1">
      <alignment horizontal="center" vertical="center"/>
      <protection hidden="1"/>
    </xf>
    <xf numFmtId="40" fontId="6" fillId="2" borderId="24" xfId="0" applyNumberFormat="1" applyFont="1" applyFill="1" applyBorder="1" applyAlignment="1" applyProtection="1">
      <alignment vertical="center"/>
      <protection hidden="1"/>
    </xf>
    <xf numFmtId="40" fontId="7" fillId="5" borderId="3" xfId="0" applyNumberFormat="1" applyFont="1" applyFill="1" applyBorder="1" applyAlignment="1" applyProtection="1">
      <alignment vertical="center" wrapText="1"/>
      <protection hidden="1"/>
    </xf>
    <xf numFmtId="9" fontId="6" fillId="5" borderId="3" xfId="1" applyFont="1" applyFill="1" applyBorder="1" applyAlignment="1" applyProtection="1">
      <alignment horizontal="center" vertical="center" wrapText="1"/>
      <protection hidden="1"/>
    </xf>
    <xf numFmtId="40" fontId="2" fillId="2" borderId="24" xfId="0" applyNumberFormat="1" applyFont="1" applyFill="1" applyBorder="1" applyAlignment="1" applyProtection="1">
      <alignment vertical="center"/>
      <protection hidden="1"/>
    </xf>
    <xf numFmtId="40" fontId="2" fillId="2" borderId="2" xfId="0" applyNumberFormat="1" applyFont="1" applyFill="1" applyBorder="1" applyAlignment="1" applyProtection="1">
      <alignment vertical="center"/>
      <protection hidden="1"/>
    </xf>
    <xf numFmtId="40" fontId="2" fillId="2" borderId="3" xfId="0" applyNumberFormat="1" applyFont="1" applyFill="1" applyBorder="1" applyAlignment="1" applyProtection="1">
      <alignment vertical="center"/>
      <protection hidden="1"/>
    </xf>
    <xf numFmtId="40" fontId="2" fillId="5" borderId="3" xfId="0" applyNumberFormat="1" applyFont="1" applyFill="1" applyBorder="1" applyAlignment="1" applyProtection="1">
      <alignment vertical="center"/>
      <protection hidden="1"/>
    </xf>
    <xf numFmtId="9" fontId="2" fillId="5" borderId="3" xfId="1" applyFont="1" applyFill="1" applyBorder="1" applyAlignment="1" applyProtection="1">
      <alignment horizontal="center" vertical="center" wrapText="1"/>
      <protection hidden="1"/>
    </xf>
    <xf numFmtId="40" fontId="0" fillId="2" borderId="26" xfId="0" applyNumberFormat="1" applyFill="1" applyBorder="1" applyAlignment="1" applyProtection="1">
      <alignment vertical="center"/>
      <protection hidden="1"/>
    </xf>
    <xf numFmtId="40" fontId="0" fillId="2" borderId="5" xfId="0" applyNumberFormat="1" applyFill="1" applyBorder="1" applyAlignment="1" applyProtection="1">
      <alignment vertical="center"/>
      <protection hidden="1"/>
    </xf>
    <xf numFmtId="40" fontId="0" fillId="2" borderId="6" xfId="0" applyNumberFormat="1" applyFill="1" applyBorder="1" applyAlignment="1" applyProtection="1">
      <alignment vertical="center"/>
      <protection hidden="1"/>
    </xf>
    <xf numFmtId="9" fontId="0" fillId="3" borderId="6" xfId="1" applyFont="1" applyFill="1" applyBorder="1" applyAlignment="1" applyProtection="1">
      <alignment vertical="center"/>
      <protection hidden="1"/>
    </xf>
    <xf numFmtId="40" fontId="0" fillId="2" borderId="9" xfId="0" applyNumberFormat="1" applyFill="1" applyBorder="1" applyAlignment="1" applyProtection="1">
      <alignment vertical="center"/>
      <protection hidden="1"/>
    </xf>
    <xf numFmtId="40" fontId="0" fillId="2" borderId="12" xfId="0" applyNumberFormat="1" applyFill="1" applyBorder="1" applyAlignment="1" applyProtection="1">
      <alignment vertical="center"/>
      <protection hidden="1"/>
    </xf>
    <xf numFmtId="9" fontId="0" fillId="2" borderId="9" xfId="1" applyFont="1" applyFill="1" applyBorder="1" applyAlignment="1" applyProtection="1">
      <alignment horizontal="center" vertical="center" wrapText="1"/>
      <protection hidden="1"/>
    </xf>
    <xf numFmtId="9" fontId="0" fillId="2" borderId="6" xfId="1" applyFont="1" applyFill="1" applyBorder="1" applyAlignment="1" applyProtection="1">
      <alignment horizontal="center" vertical="center" wrapText="1"/>
      <protection hidden="1"/>
    </xf>
    <xf numFmtId="40" fontId="0" fillId="2" borderId="25" xfId="0" applyNumberFormat="1" applyFill="1" applyBorder="1" applyAlignment="1" applyProtection="1">
      <alignment vertical="center"/>
      <protection hidden="1"/>
    </xf>
    <xf numFmtId="40" fontId="2" fillId="2" borderId="24" xfId="1" applyNumberFormat="1" applyFont="1" applyFill="1" applyBorder="1" applyAlignment="1" applyProtection="1">
      <alignment vertical="center" wrapText="1"/>
      <protection hidden="1"/>
    </xf>
    <xf numFmtId="165" fontId="2" fillId="2" borderId="24" xfId="1" applyNumberFormat="1" applyFont="1" applyFill="1" applyBorder="1" applyAlignment="1" applyProtection="1">
      <alignment vertical="center" wrapText="1"/>
      <protection hidden="1"/>
    </xf>
    <xf numFmtId="40" fontId="0" fillId="2" borderId="27" xfId="0" applyNumberFormat="1" applyFill="1" applyBorder="1" applyAlignment="1" applyProtection="1">
      <alignment vertical="center"/>
      <protection hidden="1"/>
    </xf>
    <xf numFmtId="0" fontId="8" fillId="0" borderId="44" xfId="0" applyFont="1" applyBorder="1" applyAlignment="1" applyProtection="1">
      <alignment horizontal="left" vertical="center" wrapText="1"/>
      <protection locked="0"/>
    </xf>
    <xf numFmtId="0" fontId="8" fillId="0" borderId="46" xfId="0" applyFont="1" applyBorder="1" applyAlignment="1" applyProtection="1">
      <alignment horizontal="left" vertical="center" wrapText="1"/>
      <protection locked="0"/>
    </xf>
    <xf numFmtId="40" fontId="8" fillId="0" borderId="47" xfId="0" applyNumberFormat="1" applyFont="1" applyBorder="1" applyAlignment="1" applyProtection="1">
      <alignment vertical="center" wrapText="1"/>
      <protection locked="0"/>
    </xf>
    <xf numFmtId="40" fontId="8" fillId="0" borderId="40" xfId="0" applyNumberFormat="1" applyFont="1" applyBorder="1" applyAlignment="1" applyProtection="1">
      <alignment vertical="center" wrapText="1"/>
      <protection locked="0"/>
    </xf>
    <xf numFmtId="40" fontId="9" fillId="2" borderId="49" xfId="0" applyNumberFormat="1" applyFont="1" applyFill="1" applyBorder="1" applyAlignment="1" applyProtection="1">
      <alignment vertical="center" wrapText="1"/>
      <protection hidden="1"/>
    </xf>
    <xf numFmtId="40" fontId="8" fillId="2" borderId="40" xfId="0" applyNumberFormat="1" applyFont="1" applyFill="1" applyBorder="1" applyAlignment="1" applyProtection="1">
      <alignment vertical="center" wrapText="1"/>
      <protection hidden="1"/>
    </xf>
    <xf numFmtId="0" fontId="0" fillId="0" borderId="53" xfId="0" applyBorder="1" applyAlignment="1" applyProtection="1">
      <alignment horizontal="center"/>
      <protection hidden="1"/>
    </xf>
    <xf numFmtId="40" fontId="8" fillId="0" borderId="45" xfId="0" applyNumberFormat="1" applyFont="1" applyBorder="1" applyAlignment="1" applyProtection="1">
      <alignment vertical="center" wrapText="1"/>
      <protection locked="0"/>
    </xf>
    <xf numFmtId="0" fontId="8" fillId="2" borderId="44" xfId="0" applyFont="1" applyFill="1" applyBorder="1" applyAlignment="1">
      <alignment horizontal="left" vertical="center" wrapText="1"/>
    </xf>
    <xf numFmtId="40" fontId="3" fillId="2" borderId="24" xfId="0" applyNumberFormat="1" applyFont="1" applyFill="1" applyBorder="1" applyAlignment="1" applyProtection="1">
      <alignment vertical="center"/>
      <protection hidden="1"/>
    </xf>
    <xf numFmtId="40" fontId="3" fillId="2" borderId="2" xfId="0" applyNumberFormat="1" applyFont="1" applyFill="1" applyBorder="1" applyAlignment="1" applyProtection="1">
      <alignment vertical="center"/>
      <protection hidden="1"/>
    </xf>
    <xf numFmtId="40" fontId="3" fillId="2" borderId="3" xfId="0" applyNumberFormat="1" applyFont="1" applyFill="1" applyBorder="1" applyAlignment="1" applyProtection="1">
      <alignment vertical="center"/>
      <protection hidden="1"/>
    </xf>
    <xf numFmtId="10" fontId="0" fillId="0" borderId="0" xfId="1" applyNumberFormat="1" applyFont="1"/>
    <xf numFmtId="40" fontId="18" fillId="6" borderId="24" xfId="0" applyNumberFormat="1" applyFont="1" applyFill="1" applyBorder="1" applyAlignment="1" applyProtection="1">
      <alignment vertical="center"/>
      <protection hidden="1"/>
    </xf>
    <xf numFmtId="9" fontId="26" fillId="0" borderId="58" xfId="0" applyNumberFormat="1" applyFont="1" applyBorder="1" applyAlignment="1">
      <alignment horizontal="center" vertical="center" wrapText="1"/>
    </xf>
    <xf numFmtId="9" fontId="26" fillId="0" borderId="59" xfId="0" applyNumberFormat="1" applyFont="1" applyBorder="1" applyAlignment="1">
      <alignment horizontal="center" vertical="center" wrapText="1"/>
    </xf>
    <xf numFmtId="9" fontId="26" fillId="0" borderId="60" xfId="0" applyNumberFormat="1" applyFont="1" applyBorder="1" applyAlignment="1">
      <alignment horizontal="center" vertical="center" wrapText="1"/>
    </xf>
    <xf numFmtId="0" fontId="27" fillId="0" borderId="0" xfId="0" applyFont="1" applyAlignment="1">
      <alignment horizontal="justify" vertical="center"/>
    </xf>
    <xf numFmtId="0" fontId="28" fillId="0" borderId="0" xfId="5" applyAlignment="1">
      <alignment horizontal="justify" vertical="center"/>
    </xf>
    <xf numFmtId="0" fontId="8" fillId="0" borderId="0" xfId="0" applyFont="1" applyAlignment="1">
      <alignment horizontal="justify" vertical="center"/>
    </xf>
    <xf numFmtId="9" fontId="26" fillId="9" borderId="62" xfId="0" applyNumberFormat="1" applyFont="1" applyFill="1" applyBorder="1" applyAlignment="1">
      <alignment horizontal="center" vertical="center" wrapText="1"/>
    </xf>
    <xf numFmtId="9" fontId="26" fillId="9" borderId="65" xfId="0" applyNumberFormat="1" applyFont="1" applyFill="1" applyBorder="1" applyAlignment="1">
      <alignment horizontal="center" vertical="center" wrapText="1"/>
    </xf>
    <xf numFmtId="9" fontId="26" fillId="9" borderId="66" xfId="0" applyNumberFormat="1" applyFont="1" applyFill="1" applyBorder="1" applyAlignment="1">
      <alignment horizontal="center" vertical="center" wrapText="1"/>
    </xf>
    <xf numFmtId="9" fontId="26" fillId="10" borderId="65" xfId="0" applyNumberFormat="1" applyFont="1" applyFill="1" applyBorder="1" applyAlignment="1">
      <alignment horizontal="center" vertical="center" wrapText="1"/>
    </xf>
    <xf numFmtId="9" fontId="26" fillId="10" borderId="59" xfId="0" applyNumberFormat="1" applyFont="1" applyFill="1" applyBorder="1" applyAlignment="1">
      <alignment horizontal="center" vertical="center" wrapText="1"/>
    </xf>
    <xf numFmtId="9" fontId="26" fillId="10" borderId="60" xfId="0" applyNumberFormat="1" applyFont="1" applyFill="1" applyBorder="1" applyAlignment="1">
      <alignment horizontal="center" vertical="center" wrapText="1"/>
    </xf>
    <xf numFmtId="0" fontId="29" fillId="11" borderId="61" xfId="0" applyFont="1" applyFill="1" applyBorder="1" applyAlignment="1">
      <alignment horizontal="center" vertical="center" wrapText="1"/>
    </xf>
    <xf numFmtId="0" fontId="29" fillId="11" borderId="62" xfId="0" applyFont="1" applyFill="1" applyBorder="1" applyAlignment="1">
      <alignment horizontal="center" vertical="center" wrapText="1"/>
    </xf>
    <xf numFmtId="0" fontId="29" fillId="11" borderId="65" xfId="0" applyFont="1" applyFill="1" applyBorder="1" applyAlignment="1">
      <alignment horizontal="center" vertical="center" wrapText="1"/>
    </xf>
    <xf numFmtId="0" fontId="29" fillId="11" borderId="57" xfId="0" applyFont="1" applyFill="1" applyBorder="1" applyAlignment="1">
      <alignment horizontal="center" vertical="center" wrapText="1"/>
    </xf>
    <xf numFmtId="166" fontId="0" fillId="6" borderId="0" xfId="0" applyNumberFormat="1" applyFill="1" applyAlignment="1" applyProtection="1">
      <alignment horizontal="center" vertical="center"/>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0" fillId="6" borderId="0" xfId="0" applyFill="1" applyProtection="1">
      <protection hidden="1"/>
    </xf>
    <xf numFmtId="0" fontId="2" fillId="2" borderId="1" xfId="0" applyFont="1" applyFill="1" applyBorder="1" applyAlignment="1" applyProtection="1">
      <alignment vertical="center" wrapText="1"/>
      <protection hidden="1"/>
    </xf>
    <xf numFmtId="0" fontId="19" fillId="2" borderId="1" xfId="0" applyFont="1" applyFill="1" applyBorder="1" applyAlignment="1" applyProtection="1">
      <alignment vertical="center" wrapText="1"/>
      <protection hidden="1"/>
    </xf>
    <xf numFmtId="0" fontId="6" fillId="2" borderId="1" xfId="0" applyFont="1" applyFill="1" applyBorder="1" applyAlignment="1" applyProtection="1">
      <alignment vertical="center" wrapText="1"/>
      <protection hidden="1"/>
    </xf>
    <xf numFmtId="9" fontId="0" fillId="3" borderId="56" xfId="1"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0" fillId="2" borderId="0" xfId="0" applyFill="1" applyProtection="1">
      <protection hidden="1"/>
    </xf>
    <xf numFmtId="0" fontId="0" fillId="2" borderId="4" xfId="0" applyFill="1" applyBorder="1" applyAlignment="1" applyProtection="1">
      <alignment vertical="center" wrapText="1"/>
      <protection hidden="1"/>
    </xf>
    <xf numFmtId="0" fontId="4" fillId="2" borderId="56" xfId="0" applyFont="1" applyFill="1" applyBorder="1" applyAlignment="1" applyProtection="1">
      <alignment horizontal="center" vertical="center" wrapText="1"/>
      <protection hidden="1"/>
    </xf>
    <xf numFmtId="0" fontId="0" fillId="2" borderId="1" xfId="0" applyFill="1" applyBorder="1" applyAlignment="1" applyProtection="1">
      <alignment vertical="center" wrapText="1"/>
      <protection hidden="1"/>
    </xf>
    <xf numFmtId="40" fontId="0" fillId="0" borderId="24" xfId="0" applyNumberFormat="1" applyBorder="1" applyAlignment="1" applyProtection="1">
      <alignment vertical="center"/>
      <protection locked="0"/>
    </xf>
    <xf numFmtId="40" fontId="0" fillId="2" borderId="14" xfId="0" applyNumberFormat="1" applyFill="1" applyBorder="1" applyAlignment="1" applyProtection="1">
      <alignment vertical="center"/>
      <protection hidden="1"/>
    </xf>
    <xf numFmtId="166" fontId="0" fillId="0" borderId="0" xfId="0" applyNumberFormat="1"/>
    <xf numFmtId="0" fontId="2" fillId="2" borderId="24" xfId="0" applyFont="1" applyFill="1" applyBorder="1" applyAlignment="1" applyProtection="1">
      <alignment horizontal="center" vertical="center" wrapText="1"/>
      <protection hidden="1"/>
    </xf>
    <xf numFmtId="0" fontId="3" fillId="2" borderId="1" xfId="0" applyFont="1" applyFill="1" applyBorder="1" applyAlignment="1" applyProtection="1">
      <alignment vertical="center" wrapText="1"/>
      <protection hidden="1"/>
    </xf>
    <xf numFmtId="0" fontId="6" fillId="2" borderId="26" xfId="0" applyFont="1" applyFill="1" applyBorder="1" applyAlignment="1" applyProtection="1">
      <alignment horizontal="center" vertical="center" wrapText="1"/>
      <protection hidden="1"/>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xf numFmtId="0" fontId="2" fillId="2" borderId="21" xfId="0" applyFont="1" applyFill="1" applyBorder="1" applyAlignment="1" applyProtection="1">
      <alignment horizontal="center" vertical="center" wrapText="1"/>
      <protection hidden="1"/>
    </xf>
    <xf numFmtId="0" fontId="2" fillId="2" borderId="22" xfId="0" applyFont="1" applyFill="1" applyBorder="1" applyAlignment="1" applyProtection="1">
      <alignment horizontal="center" vertical="center" wrapText="1"/>
      <protection hidden="1"/>
    </xf>
    <xf numFmtId="0" fontId="0" fillId="2" borderId="81" xfId="0" applyFill="1" applyBorder="1" applyAlignment="1" applyProtection="1">
      <alignment vertical="center" wrapText="1"/>
      <protection hidden="1"/>
    </xf>
    <xf numFmtId="0" fontId="0" fillId="0" borderId="9" xfId="0" applyBorder="1" applyAlignment="1" applyProtection="1">
      <alignment vertical="center" wrapText="1"/>
      <protection locked="0"/>
    </xf>
    <xf numFmtId="0" fontId="0" fillId="2" borderId="31" xfId="0" applyFill="1" applyBorder="1" applyAlignment="1" applyProtection="1">
      <alignment vertical="center" wrapText="1"/>
      <protection hidden="1"/>
    </xf>
    <xf numFmtId="0" fontId="0" fillId="0" borderId="12" xfId="0" applyBorder="1" applyAlignment="1" applyProtection="1">
      <alignment vertical="center" wrapText="1"/>
      <protection locked="0"/>
    </xf>
    <xf numFmtId="0" fontId="0" fillId="2" borderId="7" xfId="0" applyFill="1" applyBorder="1" applyAlignment="1" applyProtection="1">
      <alignment vertical="center" wrapText="1"/>
      <protection hidden="1"/>
    </xf>
    <xf numFmtId="0" fontId="0" fillId="2" borderId="10" xfId="0" applyFill="1" applyBorder="1" applyAlignment="1" applyProtection="1">
      <alignment vertical="center" wrapText="1"/>
      <protection hidden="1"/>
    </xf>
    <xf numFmtId="0" fontId="24" fillId="12" borderId="0" xfId="0" applyFont="1" applyFill="1" applyAlignment="1" applyProtection="1">
      <alignment vertical="center"/>
      <protection hidden="1"/>
    </xf>
    <xf numFmtId="0" fontId="32" fillId="12" borderId="0" xfId="0" applyFont="1" applyFill="1" applyAlignment="1" applyProtection="1">
      <alignment vertical="center"/>
      <protection hidden="1"/>
    </xf>
    <xf numFmtId="0" fontId="32" fillId="12" borderId="0" xfId="0" applyFont="1" applyFill="1" applyProtection="1">
      <protection hidden="1"/>
    </xf>
    <xf numFmtId="167" fontId="0" fillId="0" borderId="0" xfId="0" applyNumberFormat="1"/>
    <xf numFmtId="40" fontId="0" fillId="0" borderId="0" xfId="0" applyNumberFormat="1"/>
    <xf numFmtId="0" fontId="14" fillId="12" borderId="0" xfId="0" applyFont="1" applyFill="1" applyAlignment="1" applyProtection="1">
      <alignment vertical="center"/>
      <protection hidden="1"/>
    </xf>
    <xf numFmtId="0" fontId="24" fillId="12" borderId="0" xfId="0" applyFont="1" applyFill="1" applyProtection="1">
      <protection hidden="1"/>
    </xf>
    <xf numFmtId="0" fontId="0" fillId="2" borderId="50" xfId="0" applyFill="1" applyBorder="1" applyAlignment="1" applyProtection="1">
      <alignment horizontal="center" vertical="center" wrapText="1"/>
      <protection hidden="1"/>
    </xf>
    <xf numFmtId="0" fontId="2" fillId="2" borderId="50" xfId="0" applyFont="1" applyFill="1" applyBorder="1" applyAlignment="1" applyProtection="1">
      <alignment horizontal="center" vertical="center" wrapText="1"/>
      <protection hidden="1"/>
    </xf>
    <xf numFmtId="0" fontId="34" fillId="2" borderId="50" xfId="0" applyFont="1" applyFill="1" applyBorder="1" applyAlignment="1" applyProtection="1">
      <alignment horizontal="left" vertical="center" wrapText="1"/>
      <protection hidden="1"/>
    </xf>
    <xf numFmtId="40" fontId="34" fillId="0" borderId="50" xfId="0" applyNumberFormat="1" applyFont="1" applyBorder="1" applyAlignment="1" applyProtection="1">
      <alignment horizontal="right" vertical="center" wrapText="1"/>
      <protection locked="0"/>
    </xf>
    <xf numFmtId="40" fontId="35" fillId="2" borderId="83" xfId="0" applyNumberFormat="1" applyFont="1" applyFill="1" applyBorder="1" applyAlignment="1" applyProtection="1">
      <alignment horizontal="right" vertical="center" wrapText="1"/>
      <protection hidden="1"/>
    </xf>
    <xf numFmtId="40" fontId="35" fillId="2" borderId="50" xfId="0" applyNumberFormat="1" applyFont="1" applyFill="1" applyBorder="1" applyAlignment="1" applyProtection="1">
      <alignment horizontal="right" vertical="center" wrapText="1"/>
      <protection hidden="1"/>
    </xf>
    <xf numFmtId="40" fontId="35" fillId="2" borderId="50" xfId="0" applyNumberFormat="1" applyFont="1" applyFill="1" applyBorder="1" applyAlignment="1">
      <alignment horizontal="right" vertical="center" wrapText="1"/>
    </xf>
    <xf numFmtId="40" fontId="35" fillId="2" borderId="82" xfId="0" applyNumberFormat="1" applyFont="1" applyFill="1" applyBorder="1" applyAlignment="1" applyProtection="1">
      <alignment horizontal="right" vertical="center" wrapText="1"/>
      <protection hidden="1"/>
    </xf>
    <xf numFmtId="40" fontId="35" fillId="2" borderId="87" xfId="0" applyNumberFormat="1" applyFont="1" applyFill="1" applyBorder="1" applyAlignment="1" applyProtection="1">
      <alignment horizontal="right" vertical="center" wrapText="1"/>
      <protection hidden="1"/>
    </xf>
    <xf numFmtId="40" fontId="2" fillId="2" borderId="39" xfId="0" applyNumberFormat="1" applyFont="1" applyFill="1" applyBorder="1" applyProtection="1">
      <protection hidden="1"/>
    </xf>
    <xf numFmtId="0" fontId="2" fillId="8" borderId="39" xfId="0" applyFont="1" applyFill="1" applyBorder="1" applyProtection="1">
      <protection hidden="1"/>
    </xf>
    <xf numFmtId="0" fontId="2" fillId="8" borderId="40" xfId="0" applyFont="1" applyFill="1" applyBorder="1" applyProtection="1">
      <protection hidden="1"/>
    </xf>
    <xf numFmtId="40" fontId="2" fillId="2" borderId="50" xfId="0" applyNumberFormat="1" applyFont="1" applyFill="1" applyBorder="1" applyProtection="1">
      <protection hidden="1"/>
    </xf>
    <xf numFmtId="0" fontId="2" fillId="8" borderId="50" xfId="0" applyFont="1" applyFill="1" applyBorder="1" applyProtection="1">
      <protection hidden="1"/>
    </xf>
    <xf numFmtId="0" fontId="2" fillId="8" borderId="45" xfId="0" applyFont="1" applyFill="1" applyBorder="1" applyProtection="1">
      <protection hidden="1"/>
    </xf>
    <xf numFmtId="40" fontId="6" fillId="2" borderId="88" xfId="0" applyNumberFormat="1" applyFont="1" applyFill="1" applyBorder="1" applyAlignment="1" applyProtection="1">
      <alignment horizontal="right" vertical="center" wrapText="1"/>
      <protection hidden="1"/>
    </xf>
    <xf numFmtId="0" fontId="6" fillId="8" borderId="88" xfId="0" applyFont="1" applyFill="1" applyBorder="1" applyAlignment="1" applyProtection="1">
      <alignment horizontal="right" vertical="center" wrapText="1"/>
      <protection hidden="1"/>
    </xf>
    <xf numFmtId="0" fontId="6" fillId="8" borderId="49" xfId="0" applyFont="1" applyFill="1" applyBorder="1" applyAlignment="1" applyProtection="1">
      <alignment horizontal="right" vertical="center" wrapText="1"/>
      <protection hidden="1"/>
    </xf>
    <xf numFmtId="0" fontId="0" fillId="2" borderId="90" xfId="0" applyFill="1" applyBorder="1" applyAlignment="1" applyProtection="1">
      <alignment horizontal="center"/>
      <protection hidden="1"/>
    </xf>
    <xf numFmtId="0" fontId="0" fillId="2" borderId="0" xfId="0" applyFill="1" applyAlignment="1" applyProtection="1">
      <alignment horizontal="center"/>
      <protection hidden="1"/>
    </xf>
    <xf numFmtId="0" fontId="0" fillId="6" borderId="1" xfId="0" applyFill="1" applyBorder="1" applyProtection="1">
      <protection hidden="1"/>
    </xf>
    <xf numFmtId="0" fontId="37" fillId="2" borderId="2" xfId="0" applyFont="1" applyFill="1" applyBorder="1" applyAlignment="1" applyProtection="1">
      <alignment horizontal="center"/>
      <protection hidden="1"/>
    </xf>
    <xf numFmtId="0" fontId="37" fillId="2" borderId="3" xfId="0" applyFont="1" applyFill="1" applyBorder="1" applyAlignment="1" applyProtection="1">
      <alignment horizontal="center"/>
      <protection hidden="1"/>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2" borderId="44" xfId="0" applyFill="1" applyBorder="1" applyAlignment="1" applyProtection="1">
      <alignment horizontal="center" vertical="center"/>
      <protection hidden="1"/>
    </xf>
    <xf numFmtId="0" fontId="0" fillId="2" borderId="50" xfId="0" applyFill="1" applyBorder="1" applyAlignment="1" applyProtection="1">
      <alignment horizontal="center" vertical="center"/>
      <protection hidden="1"/>
    </xf>
    <xf numFmtId="0" fontId="0" fillId="2" borderId="45" xfId="0" applyFill="1" applyBorder="1" applyAlignment="1" applyProtection="1">
      <alignment horizontal="center" vertical="center"/>
      <protection hidden="1"/>
    </xf>
    <xf numFmtId="40" fontId="6" fillId="2" borderId="11" xfId="0" applyNumberFormat="1" applyFont="1" applyFill="1" applyBorder="1" applyAlignment="1" applyProtection="1">
      <alignment vertical="center" wrapText="1"/>
      <protection hidden="1"/>
    </xf>
    <xf numFmtId="40" fontId="6" fillId="2" borderId="31" xfId="0" applyNumberFormat="1" applyFont="1" applyFill="1" applyBorder="1" applyAlignment="1" applyProtection="1">
      <alignment vertical="center" wrapText="1"/>
      <protection hidden="1"/>
    </xf>
    <xf numFmtId="0" fontId="6" fillId="2" borderId="75" xfId="0" applyFont="1" applyFill="1" applyBorder="1" applyAlignment="1" applyProtection="1">
      <alignment horizontal="center" wrapText="1"/>
      <protection hidden="1"/>
    </xf>
    <xf numFmtId="0" fontId="6" fillId="2" borderId="79" xfId="0" applyFont="1" applyFill="1" applyBorder="1" applyAlignment="1" applyProtection="1">
      <alignment horizontal="center" vertical="center" wrapText="1"/>
      <protection hidden="1"/>
    </xf>
    <xf numFmtId="0" fontId="6" fillId="2" borderId="76" xfId="0" applyFont="1" applyFill="1" applyBorder="1" applyAlignment="1" applyProtection="1">
      <alignment horizontal="center" wrapText="1"/>
      <protection hidden="1"/>
    </xf>
    <xf numFmtId="0" fontId="2" fillId="0" borderId="0" xfId="0" applyFont="1" applyAlignment="1">
      <alignment vertical="center" wrapText="1"/>
    </xf>
    <xf numFmtId="0" fontId="2" fillId="4" borderId="0" xfId="0" applyFont="1" applyFill="1" applyAlignment="1">
      <alignment horizontal="center" vertical="center"/>
    </xf>
    <xf numFmtId="0" fontId="2" fillId="0" borderId="0" xfId="0" applyFont="1" applyAlignment="1">
      <alignment horizontal="center" vertical="center"/>
    </xf>
    <xf numFmtId="0" fontId="0" fillId="6" borderId="24" xfId="0" applyFill="1" applyBorder="1" applyProtection="1">
      <protection hidden="1"/>
    </xf>
    <xf numFmtId="0" fontId="24" fillId="12" borderId="5" xfId="0" applyFont="1" applyFill="1" applyBorder="1" applyAlignment="1" applyProtection="1">
      <alignment vertical="center"/>
      <protection hidden="1"/>
    </xf>
    <xf numFmtId="168" fontId="24" fillId="12" borderId="5" xfId="0" applyNumberFormat="1" applyFont="1" applyFill="1" applyBorder="1" applyAlignment="1" applyProtection="1">
      <alignment horizontal="center" vertical="center"/>
      <protection hidden="1"/>
    </xf>
    <xf numFmtId="168" fontId="24" fillId="12" borderId="6" xfId="0" applyNumberFormat="1" applyFont="1" applyFill="1" applyBorder="1" applyAlignment="1" applyProtection="1">
      <alignment horizontal="center" vertical="center"/>
      <protection hidden="1"/>
    </xf>
    <xf numFmtId="0" fontId="24" fillId="12" borderId="11" xfId="0" applyFont="1" applyFill="1" applyBorder="1" applyAlignment="1" applyProtection="1">
      <alignment vertical="center" wrapText="1"/>
      <protection hidden="1"/>
    </xf>
    <xf numFmtId="168" fontId="24" fillId="12" borderId="11" xfId="0" applyNumberFormat="1" applyFont="1" applyFill="1" applyBorder="1" applyAlignment="1" applyProtection="1">
      <alignment horizontal="center" vertical="center" wrapText="1"/>
      <protection hidden="1"/>
    </xf>
    <xf numFmtId="168" fontId="24" fillId="12" borderId="12" xfId="0" applyNumberFormat="1" applyFont="1" applyFill="1" applyBorder="1" applyAlignment="1" applyProtection="1">
      <alignment horizontal="center" vertical="center" wrapText="1"/>
      <protection hidden="1"/>
    </xf>
    <xf numFmtId="0" fontId="24" fillId="12" borderId="0" xfId="0" applyFont="1" applyFill="1" applyAlignment="1" applyProtection="1">
      <alignment vertical="center"/>
      <protection hidden="1"/>
    </xf>
    <xf numFmtId="0" fontId="6" fillId="2" borderId="30"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0" fillId="6" borderId="0" xfId="0" applyFill="1" applyAlignment="1" applyProtection="1">
      <alignment vertical="center"/>
      <protection hidden="1"/>
    </xf>
    <xf numFmtId="0" fontId="24" fillId="12" borderId="36" xfId="0" applyFont="1" applyFill="1" applyBorder="1" applyAlignment="1" applyProtection="1">
      <protection hidden="1"/>
    </xf>
    <xf numFmtId="0" fontId="24" fillId="12" borderId="0" xfId="0" applyFont="1" applyFill="1" applyBorder="1" applyAlignment="1" applyProtection="1">
      <protection hidden="1"/>
    </xf>
    <xf numFmtId="40" fontId="2" fillId="5" borderId="56" xfId="0" applyNumberFormat="1"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40" fontId="18" fillId="6" borderId="56" xfId="0" applyNumberFormat="1" applyFont="1" applyFill="1" applyBorder="1" applyAlignment="1" applyProtection="1">
      <alignment vertical="center"/>
      <protection hidden="1"/>
    </xf>
    <xf numFmtId="40" fontId="6" fillId="5" borderId="56" xfId="0" applyNumberFormat="1" applyFont="1" applyFill="1" applyBorder="1" applyAlignment="1" applyProtection="1">
      <alignment vertical="center"/>
      <protection hidden="1"/>
    </xf>
    <xf numFmtId="0" fontId="34" fillId="2" borderId="46" xfId="0" applyFont="1" applyFill="1" applyBorder="1" applyAlignment="1" applyProtection="1">
      <alignment vertical="center" wrapText="1"/>
      <protection hidden="1"/>
    </xf>
    <xf numFmtId="0" fontId="34" fillId="2" borderId="92" xfId="0" applyFont="1" applyFill="1" applyBorder="1" applyAlignment="1" applyProtection="1">
      <alignment vertical="center" wrapText="1"/>
      <protection hidden="1"/>
    </xf>
    <xf numFmtId="0" fontId="34" fillId="4" borderId="50" xfId="0" applyFont="1" applyFill="1" applyBorder="1" applyAlignment="1" applyProtection="1">
      <alignment horizontal="left" vertical="center" wrapText="1"/>
      <protection hidden="1"/>
    </xf>
    <xf numFmtId="40" fontId="0" fillId="4" borderId="38" xfId="0" applyNumberFormat="1" applyFill="1" applyBorder="1" applyAlignment="1" applyProtection="1">
      <alignment horizontal="center" vertical="center"/>
      <protection hidden="1"/>
    </xf>
    <xf numFmtId="40" fontId="0" fillId="4" borderId="39" xfId="0" applyNumberFormat="1" applyFill="1" applyBorder="1" applyAlignment="1" applyProtection="1">
      <alignment horizontal="center" vertical="center"/>
      <protection hidden="1"/>
    </xf>
    <xf numFmtId="40" fontId="0" fillId="4" borderId="40" xfId="0" applyNumberFormat="1" applyFill="1" applyBorder="1" applyAlignment="1" applyProtection="1">
      <alignment horizontal="center" vertical="center"/>
      <protection hidden="1"/>
    </xf>
    <xf numFmtId="0" fontId="0" fillId="4" borderId="89" xfId="0" applyFill="1" applyBorder="1" applyAlignment="1" applyProtection="1">
      <alignment horizontal="center"/>
      <protection hidden="1"/>
    </xf>
    <xf numFmtId="40" fontId="35" fillId="4" borderId="83" xfId="0" applyNumberFormat="1" applyFont="1" applyFill="1" applyBorder="1" applyAlignment="1" applyProtection="1">
      <alignment horizontal="right" vertical="center" wrapText="1"/>
      <protection hidden="1"/>
    </xf>
    <xf numFmtId="40" fontId="34" fillId="4" borderId="50" xfId="0" applyNumberFormat="1" applyFont="1" applyFill="1" applyBorder="1" applyAlignment="1" applyProtection="1">
      <alignment horizontal="right" vertical="center" wrapText="1"/>
      <protection hidden="1"/>
    </xf>
    <xf numFmtId="0" fontId="0" fillId="0" borderId="79" xfId="0" applyBorder="1" applyAlignment="1" applyProtection="1">
      <alignment vertical="center" wrapText="1"/>
      <protection locked="0"/>
    </xf>
    <xf numFmtId="0" fontId="0" fillId="0" borderId="72" xfId="0" applyBorder="1" applyAlignment="1" applyProtection="1">
      <alignment vertical="center" wrapText="1"/>
      <protection locked="0"/>
    </xf>
    <xf numFmtId="0" fontId="38" fillId="13" borderId="0" xfId="0" applyFont="1" applyFill="1"/>
    <xf numFmtId="40" fontId="8" fillId="2" borderId="45" xfId="0" applyNumberFormat="1" applyFont="1" applyFill="1" applyBorder="1" applyAlignment="1" applyProtection="1">
      <alignment vertical="center" wrapText="1"/>
      <protection hidden="1"/>
    </xf>
    <xf numFmtId="40" fontId="42" fillId="2" borderId="93" xfId="0" applyNumberFormat="1" applyFont="1" applyFill="1" applyBorder="1" applyAlignment="1" applyProtection="1">
      <alignment horizontal="left" vertical="center" wrapText="1"/>
      <protection hidden="1"/>
    </xf>
    <xf numFmtId="0" fontId="8" fillId="2" borderId="44" xfId="0" applyFont="1" applyFill="1" applyBorder="1" applyAlignment="1">
      <alignment vertical="center" wrapText="1"/>
    </xf>
    <xf numFmtId="0" fontId="0" fillId="2" borderId="0" xfId="0" applyFill="1" applyAlignment="1" applyProtection="1">
      <alignment horizontal="center" vertical="center"/>
      <protection hidden="1"/>
    </xf>
    <xf numFmtId="0" fontId="0" fillId="0" borderId="0" xfId="0" applyProtection="1">
      <protection hidden="1"/>
    </xf>
    <xf numFmtId="0" fontId="31" fillId="0" borderId="0" xfId="0" applyFont="1" applyAlignment="1">
      <alignment vertical="center" wrapText="1"/>
    </xf>
    <xf numFmtId="0" fontId="20" fillId="0" borderId="0" xfId="0" applyFont="1" applyAlignment="1">
      <alignment horizontal="center" vertical="center" wrapText="1"/>
    </xf>
    <xf numFmtId="0" fontId="30"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0" fillId="2" borderId="20" xfId="0" applyFill="1" applyBorder="1" applyAlignment="1" applyProtection="1">
      <alignment vertical="center" wrapText="1"/>
      <protection hidden="1"/>
    </xf>
    <xf numFmtId="0" fontId="0" fillId="2" borderId="21" xfId="0" applyFill="1" applyBorder="1" applyAlignment="1" applyProtection="1">
      <alignment vertical="center" wrapText="1"/>
      <protection hidden="1"/>
    </xf>
    <xf numFmtId="0" fontId="0" fillId="0" borderId="2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left" vertical="center" wrapText="1"/>
      <protection hidden="1"/>
    </xf>
    <xf numFmtId="0" fontId="3" fillId="2" borderId="13" xfId="0" applyFont="1" applyFill="1" applyBorder="1" applyAlignment="1" applyProtection="1">
      <alignment horizontal="left" vertical="center" wrapText="1"/>
      <protection hidden="1"/>
    </xf>
    <xf numFmtId="0" fontId="3" fillId="2" borderId="14" xfId="0" applyFont="1" applyFill="1" applyBorder="1" applyAlignment="1" applyProtection="1">
      <alignment horizontal="left" vertical="center" wrapText="1"/>
      <protection hidden="1"/>
    </xf>
    <xf numFmtId="0" fontId="2" fillId="2" borderId="23" xfId="0" applyFont="1" applyFill="1" applyBorder="1" applyAlignment="1" applyProtection="1">
      <alignment horizontal="left" vertical="center" wrapText="1"/>
      <protection hidden="1"/>
    </xf>
    <xf numFmtId="0" fontId="2" fillId="2" borderId="13" xfId="0" applyFont="1" applyFill="1" applyBorder="1" applyAlignment="1" applyProtection="1">
      <alignment horizontal="left" vertical="center" wrapText="1"/>
      <protection hidden="1"/>
    </xf>
    <xf numFmtId="0" fontId="2" fillId="2" borderId="14" xfId="0" applyFont="1" applyFill="1" applyBorder="1" applyAlignment="1" applyProtection="1">
      <alignment horizontal="left" vertical="center" wrapText="1"/>
      <protection hidden="1"/>
    </xf>
    <xf numFmtId="0" fontId="44" fillId="12" borderId="0" xfId="0" applyFont="1" applyFill="1" applyAlignment="1" applyProtection="1">
      <alignment vertical="center" wrapText="1"/>
      <protection hidden="1"/>
    </xf>
    <xf numFmtId="0" fontId="16" fillId="6" borderId="0" xfId="0" applyFont="1" applyFill="1" applyAlignment="1" applyProtection="1">
      <alignment horizontal="center" vertical="center" wrapText="1"/>
      <protection hidden="1"/>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2" borderId="20" xfId="0" applyFill="1" applyBorder="1" applyAlignment="1" applyProtection="1">
      <alignment horizontal="left" vertical="center" wrapText="1"/>
      <protection hidden="1"/>
    </xf>
    <xf numFmtId="0" fontId="0" fillId="2" borderId="21" xfId="0" applyFill="1" applyBorder="1" applyAlignment="1" applyProtection="1">
      <alignment horizontal="left" vertical="center" wrapText="1"/>
      <protection hidden="1"/>
    </xf>
    <xf numFmtId="0" fontId="0" fillId="2" borderId="22" xfId="0" applyFill="1" applyBorder="1" applyAlignment="1" applyProtection="1">
      <alignment horizontal="left" vertical="center" wrapText="1"/>
      <protection hidden="1"/>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2" fillId="2" borderId="28" xfId="0" applyFont="1" applyFill="1" applyBorder="1" applyAlignment="1" applyProtection="1">
      <alignment horizontal="center" vertical="center" wrapText="1"/>
      <protection hidden="1"/>
    </xf>
    <xf numFmtId="0" fontId="2" fillId="2" borderId="29" xfId="0" applyFont="1" applyFill="1" applyBorder="1" applyAlignment="1" applyProtection="1">
      <alignment horizontal="center" vertical="center" wrapText="1"/>
      <protection hidden="1"/>
    </xf>
    <xf numFmtId="0" fontId="2" fillId="2" borderId="54" xfId="0" applyFont="1" applyFill="1" applyBorder="1" applyAlignment="1" applyProtection="1">
      <alignment horizontal="center" vertical="center" wrapText="1"/>
      <protection hidden="1"/>
    </xf>
    <xf numFmtId="0" fontId="2" fillId="2" borderId="55" xfId="0" applyFont="1" applyFill="1" applyBorder="1" applyAlignment="1" applyProtection="1">
      <alignment horizontal="center" vertical="center" wrapText="1"/>
      <protection hidden="1"/>
    </xf>
    <xf numFmtId="0" fontId="2" fillId="2" borderId="32" xfId="0" applyFont="1" applyFill="1" applyBorder="1" applyAlignment="1" applyProtection="1">
      <alignment horizontal="center" vertical="center" wrapText="1"/>
      <protection hidden="1"/>
    </xf>
    <xf numFmtId="0" fontId="2" fillId="2" borderId="33" xfId="0" applyFont="1" applyFill="1" applyBorder="1" applyAlignment="1" applyProtection="1">
      <alignment horizontal="center" vertical="center" wrapText="1"/>
      <protection hidden="1"/>
    </xf>
    <xf numFmtId="0" fontId="5" fillId="2" borderId="29" xfId="0" applyFont="1" applyFill="1" applyBorder="1" applyAlignment="1" applyProtection="1">
      <alignment horizontal="center" vertical="center" wrapText="1"/>
      <protection hidden="1"/>
    </xf>
    <xf numFmtId="0" fontId="5" fillId="2" borderId="55" xfId="0" applyFont="1" applyFill="1" applyBorder="1" applyAlignment="1" applyProtection="1">
      <alignment horizontal="center" vertical="center" wrapText="1"/>
      <protection hidden="1"/>
    </xf>
    <xf numFmtId="0" fontId="5" fillId="2" borderId="35" xfId="0" applyFont="1" applyFill="1" applyBorder="1" applyAlignment="1" applyProtection="1">
      <alignment horizontal="center" vertical="center" wrapText="1"/>
      <protection hidden="1"/>
    </xf>
    <xf numFmtId="0" fontId="16" fillId="12" borderId="0" xfId="0" applyFont="1" applyFill="1" applyAlignment="1">
      <alignment vertical="center" wrapText="1"/>
    </xf>
    <xf numFmtId="0" fontId="2" fillId="2" borderId="23"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91" xfId="0" applyFont="1" applyFill="1" applyBorder="1" applyAlignment="1" applyProtection="1">
      <alignment horizontal="center" vertical="center" wrapText="1"/>
      <protection hidden="1"/>
    </xf>
    <xf numFmtId="0" fontId="2" fillId="2" borderId="36" xfId="0" applyFont="1" applyFill="1" applyBorder="1" applyAlignment="1" applyProtection="1">
      <alignment horizontal="center" vertical="center" wrapText="1"/>
      <protection hidden="1"/>
    </xf>
    <xf numFmtId="0" fontId="14" fillId="7" borderId="28" xfId="0" applyFont="1" applyFill="1" applyBorder="1" applyAlignment="1" applyProtection="1">
      <alignment horizontal="center" vertical="center" wrapText="1"/>
      <protection hidden="1"/>
    </xf>
    <xf numFmtId="0" fontId="14" fillId="7" borderId="91" xfId="0" applyFont="1" applyFill="1" applyBorder="1" applyAlignment="1" applyProtection="1">
      <alignment horizontal="center" vertical="center" wrapText="1"/>
      <protection hidden="1"/>
    </xf>
    <xf numFmtId="0" fontId="14" fillId="7" borderId="73" xfId="0" applyFont="1" applyFill="1" applyBorder="1" applyAlignment="1" applyProtection="1">
      <alignment horizontal="center" vertical="center" wrapText="1"/>
      <protection hidden="1"/>
    </xf>
    <xf numFmtId="0" fontId="0" fillId="0" borderId="54"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24" fillId="12" borderId="36" xfId="0" applyFont="1" applyFill="1" applyBorder="1" applyAlignment="1" applyProtection="1">
      <alignment vertical="center" wrapText="1"/>
      <protection hidden="1"/>
    </xf>
    <xf numFmtId="0" fontId="14" fillId="12" borderId="0" xfId="0" applyFont="1" applyFill="1" applyAlignment="1" applyProtection="1">
      <alignment vertical="center" wrapText="1"/>
      <protection hidden="1"/>
    </xf>
    <xf numFmtId="0" fontId="0" fillId="6" borderId="0" xfId="0" applyFill="1" applyAlignment="1" applyProtection="1">
      <alignment horizontal="center" vertical="center"/>
      <protection hidden="1"/>
    </xf>
    <xf numFmtId="0" fontId="24" fillId="12" borderId="0" xfId="0" applyFont="1" applyFill="1" applyAlignment="1" applyProtection="1">
      <alignment vertical="center"/>
      <protection hidden="1"/>
    </xf>
    <xf numFmtId="0" fontId="24" fillId="12" borderId="70" xfId="0" applyFont="1" applyFill="1" applyBorder="1" applyAlignment="1" applyProtection="1">
      <alignment vertical="center"/>
      <protection hidden="1"/>
    </xf>
    <xf numFmtId="0" fontId="0" fillId="2" borderId="38" xfId="0" applyFill="1" applyBorder="1" applyAlignment="1" applyProtection="1">
      <alignment horizontal="center" vertical="center" wrapText="1"/>
      <protection hidden="1"/>
    </xf>
    <xf numFmtId="0" fontId="0" fillId="2" borderId="44" xfId="0" applyFill="1" applyBorder="1" applyAlignment="1" applyProtection="1">
      <alignment horizontal="center" vertical="center" wrapText="1"/>
      <protection hidden="1"/>
    </xf>
    <xf numFmtId="0" fontId="0" fillId="2" borderId="39" xfId="0" applyFill="1" applyBorder="1" applyAlignment="1" applyProtection="1">
      <alignment horizontal="center" vertical="center" wrapText="1"/>
      <protection hidden="1"/>
    </xf>
    <xf numFmtId="0" fontId="0" fillId="2" borderId="50" xfId="0" applyFill="1" applyBorder="1" applyAlignment="1" applyProtection="1">
      <alignment horizontal="center" vertical="center" wrapText="1"/>
      <protection hidden="1"/>
    </xf>
    <xf numFmtId="0" fontId="2" fillId="2" borderId="39" xfId="0" applyFont="1" applyFill="1" applyBorder="1" applyAlignment="1" applyProtection="1">
      <alignment horizontal="center" vertical="center" wrapText="1"/>
      <protection hidden="1"/>
    </xf>
    <xf numFmtId="0" fontId="2" fillId="2" borderId="50" xfId="0" applyFont="1" applyFill="1" applyBorder="1" applyAlignment="1" applyProtection="1">
      <alignment horizontal="center" vertical="center" wrapText="1"/>
      <protection hidden="1"/>
    </xf>
    <xf numFmtId="0" fontId="2" fillId="2" borderId="82" xfId="0" applyFont="1" applyFill="1" applyBorder="1" applyAlignment="1" applyProtection="1">
      <alignment horizontal="center" vertical="center" wrapText="1"/>
      <protection hidden="1"/>
    </xf>
    <xf numFmtId="0" fontId="2" fillId="2" borderId="40"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47" xfId="0" applyFont="1" applyFill="1" applyBorder="1" applyAlignment="1" applyProtection="1">
      <alignment horizontal="center" vertical="center" wrapText="1"/>
      <protection hidden="1"/>
    </xf>
    <xf numFmtId="168" fontId="34" fillId="0" borderId="39" xfId="0" applyNumberFormat="1" applyFont="1" applyBorder="1" applyAlignment="1" applyProtection="1">
      <alignment horizontal="center" vertical="center" wrapText="1"/>
      <protection locked="0"/>
    </xf>
    <xf numFmtId="168" fontId="34" fillId="0" borderId="50" xfId="0" applyNumberFormat="1" applyFont="1" applyBorder="1" applyAlignment="1" applyProtection="1">
      <alignment horizontal="center" vertical="center" wrapText="1"/>
      <protection locked="0"/>
    </xf>
    <xf numFmtId="168" fontId="34" fillId="2" borderId="40" xfId="0" applyNumberFormat="1" applyFont="1" applyFill="1" applyBorder="1" applyAlignment="1" applyProtection="1">
      <alignment horizontal="center" vertical="center" wrapText="1"/>
      <protection hidden="1"/>
    </xf>
    <xf numFmtId="168" fontId="34" fillId="2" borderId="45" xfId="0" applyNumberFormat="1" applyFont="1" applyFill="1" applyBorder="1" applyAlignment="1" applyProtection="1">
      <alignment horizontal="center" vertical="center" wrapText="1"/>
      <protection hidden="1"/>
    </xf>
    <xf numFmtId="0" fontId="34" fillId="2" borderId="84" xfId="0" applyFont="1" applyFill="1" applyBorder="1" applyAlignment="1" applyProtection="1">
      <alignment horizontal="center" vertical="center" wrapText="1"/>
      <protection hidden="1"/>
    </xf>
    <xf numFmtId="0" fontId="34" fillId="2" borderId="51" xfId="0" applyFont="1" applyFill="1" applyBorder="1" applyAlignment="1" applyProtection="1">
      <alignment horizontal="center" vertical="center" wrapText="1"/>
      <protection hidden="1"/>
    </xf>
    <xf numFmtId="0" fontId="34" fillId="2" borderId="46" xfId="0" applyFont="1" applyFill="1" applyBorder="1" applyAlignment="1" applyProtection="1">
      <alignment horizontal="left" vertical="center" wrapText="1"/>
      <protection hidden="1"/>
    </xf>
    <xf numFmtId="0" fontId="34" fillId="2" borderId="92" xfId="0" applyFont="1" applyFill="1" applyBorder="1" applyAlignment="1" applyProtection="1">
      <alignment horizontal="left" vertical="center" wrapText="1"/>
      <protection hidden="1"/>
    </xf>
    <xf numFmtId="168" fontId="34" fillId="0" borderId="44" xfId="0" applyNumberFormat="1" applyFont="1" applyBorder="1" applyAlignment="1" applyProtection="1">
      <alignment horizontal="center" vertical="center" wrapText="1"/>
      <protection locked="0"/>
    </xf>
    <xf numFmtId="168" fontId="34" fillId="0" borderId="38" xfId="0" applyNumberFormat="1" applyFont="1" applyBorder="1" applyAlignment="1" applyProtection="1">
      <alignment horizontal="center" vertical="center" wrapText="1"/>
      <protection locked="0"/>
    </xf>
    <xf numFmtId="0" fontId="34" fillId="2" borderId="44" xfId="0" applyFont="1" applyFill="1" applyBorder="1" applyAlignment="1" applyProtection="1">
      <alignment horizontal="left" vertical="center" wrapText="1"/>
      <protection hidden="1"/>
    </xf>
    <xf numFmtId="0" fontId="36" fillId="2" borderId="38" xfId="0" applyFont="1" applyFill="1" applyBorder="1" applyAlignment="1" applyProtection="1">
      <alignment horizontal="left" vertical="center" wrapText="1"/>
      <protection hidden="1"/>
    </xf>
    <xf numFmtId="0" fontId="36" fillId="2" borderId="44" xfId="0" applyFont="1" applyFill="1" applyBorder="1" applyAlignment="1" applyProtection="1">
      <alignment horizontal="left" vertical="center" wrapText="1"/>
      <protection hidden="1"/>
    </xf>
    <xf numFmtId="168" fontId="34" fillId="0" borderId="41" xfId="0" applyNumberFormat="1" applyFont="1" applyBorder="1" applyAlignment="1" applyProtection="1">
      <alignment horizontal="center" vertical="center" wrapText="1"/>
      <protection locked="0"/>
    </xf>
    <xf numFmtId="168" fontId="34" fillId="0" borderId="42" xfId="0" applyNumberFormat="1" applyFont="1" applyBorder="1" applyAlignment="1" applyProtection="1">
      <alignment horizontal="center" vertical="center" wrapText="1"/>
      <protection locked="0"/>
    </xf>
    <xf numFmtId="168" fontId="34" fillId="2" borderId="43" xfId="0" applyNumberFormat="1" applyFont="1" applyFill="1" applyBorder="1" applyAlignment="1" applyProtection="1">
      <alignment horizontal="center" vertical="center" wrapText="1"/>
      <protection hidden="1"/>
    </xf>
    <xf numFmtId="0" fontId="34" fillId="2" borderId="85" xfId="0" applyFont="1" applyFill="1" applyBorder="1" applyAlignment="1" applyProtection="1">
      <alignment horizontal="center" vertical="center" wrapText="1"/>
      <protection hidden="1"/>
    </xf>
    <xf numFmtId="0" fontId="34" fillId="2" borderId="86" xfId="0" applyFont="1" applyFill="1" applyBorder="1" applyAlignment="1" applyProtection="1">
      <alignment horizontal="center" vertical="center" wrapText="1"/>
      <protection hidden="1"/>
    </xf>
    <xf numFmtId="0" fontId="0" fillId="2" borderId="68" xfId="0" applyFill="1" applyBorder="1" applyAlignment="1" applyProtection="1">
      <alignment horizontal="center" vertical="center"/>
      <protection hidden="1"/>
    </xf>
    <xf numFmtId="0" fontId="0" fillId="2" borderId="69" xfId="0" applyFill="1" applyBorder="1" applyAlignment="1" applyProtection="1">
      <alignment horizontal="center" vertical="center"/>
      <protection hidden="1"/>
    </xf>
    <xf numFmtId="0" fontId="6" fillId="2" borderId="48" xfId="0" applyFont="1" applyFill="1" applyBorder="1" applyAlignment="1" applyProtection="1">
      <alignment horizontal="center" vertical="center" wrapText="1"/>
      <protection hidden="1"/>
    </xf>
    <xf numFmtId="0" fontId="6" fillId="2" borderId="88" xfId="0" applyFont="1" applyFill="1" applyBorder="1" applyAlignment="1" applyProtection="1">
      <alignment horizontal="center" vertical="center" wrapText="1"/>
      <protection hidden="1"/>
    </xf>
    <xf numFmtId="0" fontId="24" fillId="12" borderId="4" xfId="0" applyFont="1" applyFill="1" applyBorder="1" applyAlignment="1" applyProtection="1">
      <alignment vertical="center" wrapText="1"/>
      <protection hidden="1"/>
    </xf>
    <xf numFmtId="0" fontId="24" fillId="12" borderId="10" xfId="0" applyFont="1" applyFill="1" applyBorder="1" applyAlignment="1" applyProtection="1">
      <alignment vertical="center" wrapText="1"/>
      <protection hidden="1"/>
    </xf>
    <xf numFmtId="0" fontId="0" fillId="2" borderId="15" xfId="0" applyFill="1" applyBorder="1" applyAlignment="1" applyProtection="1">
      <alignment vertical="center" wrapText="1"/>
      <protection hidden="1"/>
    </xf>
    <xf numFmtId="0" fontId="0" fillId="2" borderId="27" xfId="0" applyFill="1" applyBorder="1" applyAlignment="1" applyProtection="1">
      <alignment vertical="center" wrapText="1"/>
      <protection hidden="1"/>
    </xf>
    <xf numFmtId="0" fontId="0" fillId="2" borderId="17" xfId="0" applyFill="1" applyBorder="1" applyAlignment="1" applyProtection="1">
      <alignment vertical="center" wrapText="1"/>
      <protection hidden="1"/>
    </xf>
    <xf numFmtId="0" fontId="0" fillId="2" borderId="25" xfId="0" applyFill="1" applyBorder="1" applyAlignment="1" applyProtection="1">
      <alignment vertical="center" wrapText="1"/>
      <protection hidden="1"/>
    </xf>
    <xf numFmtId="0" fontId="0" fillId="2" borderId="26" xfId="0" applyFill="1" applyBorder="1" applyAlignment="1" applyProtection="1">
      <alignment vertical="center" wrapText="1"/>
      <protection hidden="1"/>
    </xf>
    <xf numFmtId="0" fontId="23" fillId="2" borderId="6" xfId="0" applyFont="1" applyFill="1" applyBorder="1" applyAlignment="1" applyProtection="1">
      <alignment horizontal="center" vertical="center" wrapText="1"/>
      <protection hidden="1"/>
    </xf>
    <xf numFmtId="0" fontId="23" fillId="2" borderId="12" xfId="0" applyFont="1" applyFill="1" applyBorder="1" applyAlignment="1" applyProtection="1">
      <alignment horizontal="center" vertical="center" wrapText="1"/>
      <protection hidden="1"/>
    </xf>
    <xf numFmtId="0" fontId="24" fillId="12" borderId="36" xfId="0" applyFont="1" applyFill="1" applyBorder="1" applyAlignment="1" applyProtection="1">
      <alignment vertical="center"/>
      <protection hidden="1"/>
    </xf>
    <xf numFmtId="0" fontId="21" fillId="2" borderId="28" xfId="0" applyFont="1" applyFill="1" applyBorder="1" applyAlignment="1" applyProtection="1">
      <alignment horizontal="center" vertical="center" wrapText="1"/>
      <protection hidden="1"/>
    </xf>
    <xf numFmtId="0" fontId="21" fillId="2" borderId="73" xfId="0" applyFont="1" applyFill="1" applyBorder="1" applyAlignment="1" applyProtection="1">
      <alignment horizontal="center" vertical="center" wrapText="1"/>
      <protection hidden="1"/>
    </xf>
    <xf numFmtId="0" fontId="21" fillId="2" borderId="54" xfId="0" applyFont="1" applyFill="1" applyBorder="1" applyAlignment="1" applyProtection="1">
      <alignment horizontal="center" vertical="center" wrapText="1"/>
      <protection hidden="1"/>
    </xf>
    <xf numFmtId="0" fontId="21" fillId="2" borderId="71" xfId="0" applyFont="1" applyFill="1" applyBorder="1" applyAlignment="1" applyProtection="1">
      <alignment horizontal="center" vertical="center" wrapText="1"/>
      <protection hidden="1"/>
    </xf>
    <xf numFmtId="0" fontId="21" fillId="2" borderId="32" xfId="0" applyFont="1" applyFill="1" applyBorder="1" applyAlignment="1" applyProtection="1">
      <alignment horizontal="center" vertical="center" wrapText="1"/>
      <protection hidden="1"/>
    </xf>
    <xf numFmtId="0" fontId="21" fillId="2" borderId="74" xfId="0" applyFont="1" applyFill="1" applyBorder="1" applyAlignment="1" applyProtection="1">
      <alignment horizontal="center" vertical="center" wrapText="1"/>
      <protection hidden="1"/>
    </xf>
    <xf numFmtId="0" fontId="21" fillId="2" borderId="5" xfId="0" applyFont="1" applyFill="1" applyBorder="1" applyAlignment="1" applyProtection="1">
      <alignment horizontal="center" vertical="center" wrapText="1"/>
      <protection hidden="1"/>
    </xf>
    <xf numFmtId="0" fontId="21" fillId="2" borderId="8" xfId="0" applyFont="1" applyFill="1" applyBorder="1" applyAlignment="1" applyProtection="1">
      <alignment horizontal="center" vertical="center" wrapText="1"/>
      <protection hidden="1"/>
    </xf>
    <xf numFmtId="0" fontId="21" fillId="2" borderId="11" xfId="0" applyFont="1" applyFill="1" applyBorder="1" applyAlignment="1" applyProtection="1">
      <alignment horizontal="center" vertical="center" wrapText="1"/>
      <protection hidden="1"/>
    </xf>
    <xf numFmtId="0" fontId="22" fillId="2" borderId="6" xfId="0" applyFont="1" applyFill="1" applyBorder="1" applyAlignment="1" applyProtection="1">
      <alignment horizontal="center" vertical="center" wrapText="1"/>
      <protection hidden="1"/>
    </xf>
    <xf numFmtId="0" fontId="22" fillId="2" borderId="9" xfId="0" applyFont="1" applyFill="1" applyBorder="1" applyAlignment="1" applyProtection="1">
      <alignment horizontal="center" vertical="center" wrapText="1"/>
      <protection hidden="1"/>
    </xf>
    <xf numFmtId="0" fontId="22" fillId="2" borderId="12" xfId="0" applyFont="1" applyFill="1" applyBorder="1" applyAlignment="1" applyProtection="1">
      <alignment horizontal="center" vertical="center" wrapText="1"/>
      <protection hidden="1"/>
    </xf>
    <xf numFmtId="0" fontId="25" fillId="2" borderId="36" xfId="0" applyFont="1" applyFill="1" applyBorder="1" applyAlignment="1" applyProtection="1">
      <alignment horizontal="center" vertical="center"/>
      <protection hidden="1"/>
    </xf>
    <xf numFmtId="0" fontId="24" fillId="12" borderId="0" xfId="0" applyFont="1" applyFill="1" applyBorder="1" applyAlignment="1" applyProtection="1">
      <alignment vertical="center"/>
      <protection hidden="1"/>
    </xf>
    <xf numFmtId="0" fontId="39" fillId="13" borderId="0" xfId="0" applyFont="1" applyFill="1" applyAlignment="1">
      <alignment vertical="center"/>
    </xf>
    <xf numFmtId="0" fontId="41" fillId="12" borderId="23" xfId="0" applyFont="1" applyFill="1" applyBorder="1" applyAlignment="1" applyProtection="1">
      <alignment horizontal="center" vertical="center" wrapText="1"/>
      <protection hidden="1"/>
    </xf>
    <xf numFmtId="0" fontId="41" fillId="12" borderId="13" xfId="0" applyFont="1" applyFill="1" applyBorder="1" applyAlignment="1" applyProtection="1">
      <alignment horizontal="center" vertical="center" wrapText="1"/>
      <protection hidden="1"/>
    </xf>
    <xf numFmtId="0" fontId="41" fillId="12" borderId="14" xfId="0" applyFont="1" applyFill="1" applyBorder="1" applyAlignment="1" applyProtection="1">
      <alignment horizontal="center" vertical="center" wrapText="1"/>
      <protection hidden="1"/>
    </xf>
    <xf numFmtId="0" fontId="6" fillId="2" borderId="23" xfId="0" applyFont="1" applyFill="1" applyBorder="1" applyAlignment="1" applyProtection="1">
      <alignment horizontal="center" wrapText="1"/>
      <protection hidden="1"/>
    </xf>
    <xf numFmtId="0" fontId="6" fillId="2" borderId="13" xfId="0" applyFont="1" applyFill="1" applyBorder="1" applyAlignment="1" applyProtection="1">
      <alignment horizontal="center" wrapText="1"/>
      <protection hidden="1"/>
    </xf>
    <xf numFmtId="0" fontId="6" fillId="2" borderId="14" xfId="0" applyFont="1" applyFill="1" applyBorder="1" applyAlignment="1" applyProtection="1">
      <alignment horizontal="center" wrapText="1"/>
      <protection hidden="1"/>
    </xf>
    <xf numFmtId="40" fontId="40" fillId="2" borderId="28" xfId="0" applyNumberFormat="1" applyFont="1" applyFill="1" applyBorder="1" applyAlignment="1" applyProtection="1">
      <alignment horizontal="center" vertical="center" wrapText="1"/>
      <protection hidden="1"/>
    </xf>
    <xf numFmtId="40" fontId="40" fillId="2" borderId="91" xfId="0" applyNumberFormat="1" applyFont="1" applyFill="1" applyBorder="1" applyAlignment="1" applyProtection="1">
      <alignment horizontal="center" vertical="center" wrapText="1"/>
      <protection hidden="1"/>
    </xf>
    <xf numFmtId="40" fontId="40" fillId="2" borderId="29" xfId="0" applyNumberFormat="1" applyFont="1" applyFill="1" applyBorder="1" applyAlignment="1" applyProtection="1">
      <alignment horizontal="center" vertical="center" wrapText="1"/>
      <protection hidden="1"/>
    </xf>
    <xf numFmtId="40" fontId="40" fillId="2" borderId="54" xfId="0" applyNumberFormat="1" applyFont="1" applyFill="1" applyBorder="1" applyAlignment="1" applyProtection="1">
      <alignment horizontal="center" vertical="center" wrapText="1"/>
      <protection hidden="1"/>
    </xf>
    <xf numFmtId="40" fontId="40" fillId="2" borderId="0" xfId="0" applyNumberFormat="1" applyFont="1" applyFill="1" applyBorder="1" applyAlignment="1" applyProtection="1">
      <alignment horizontal="center" vertical="center" wrapText="1"/>
      <protection hidden="1"/>
    </xf>
    <xf numFmtId="40" fontId="40" fillId="2" borderId="55" xfId="0" applyNumberFormat="1" applyFont="1" applyFill="1" applyBorder="1" applyAlignment="1" applyProtection="1">
      <alignment horizontal="center" vertical="center" wrapText="1"/>
      <protection hidden="1"/>
    </xf>
    <xf numFmtId="40" fontId="40" fillId="2" borderId="32" xfId="0" applyNumberFormat="1" applyFont="1" applyFill="1" applyBorder="1" applyAlignment="1" applyProtection="1">
      <alignment horizontal="center" vertical="center" wrapText="1"/>
      <protection hidden="1"/>
    </xf>
    <xf numFmtId="40" fontId="40" fillId="2" borderId="36" xfId="0" applyNumberFormat="1" applyFont="1" applyFill="1" applyBorder="1" applyAlignment="1" applyProtection="1">
      <alignment horizontal="center" vertical="center" wrapText="1"/>
      <protection hidden="1"/>
    </xf>
    <xf numFmtId="40" fontId="40" fillId="2" borderId="33" xfId="0" applyNumberFormat="1" applyFont="1" applyFill="1" applyBorder="1" applyAlignment="1" applyProtection="1">
      <alignment horizontal="center" vertical="center" wrapText="1"/>
      <protection hidden="1"/>
    </xf>
    <xf numFmtId="0" fontId="16" fillId="12" borderId="0" xfId="0" applyFont="1" applyFill="1" applyAlignment="1" applyProtection="1">
      <alignment vertical="center" wrapText="1"/>
      <protection hidden="1"/>
    </xf>
    <xf numFmtId="0" fontId="6" fillId="2" borderId="54"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6" fillId="2" borderId="55" xfId="0" applyFont="1" applyFill="1" applyBorder="1" applyAlignment="1" applyProtection="1">
      <alignment horizontal="center" vertical="center" wrapText="1"/>
      <protection hidden="1"/>
    </xf>
    <xf numFmtId="0" fontId="0" fillId="8" borderId="54" xfId="0" applyFill="1" applyBorder="1" applyAlignment="1" applyProtection="1">
      <alignment horizontal="center"/>
      <protection hidden="1"/>
    </xf>
    <xf numFmtId="0" fontId="0" fillId="8" borderId="0" xfId="0" applyFill="1" applyAlignment="1" applyProtection="1">
      <alignment horizontal="center"/>
      <protection hidden="1"/>
    </xf>
    <xf numFmtId="0" fontId="0" fillId="8" borderId="55" xfId="0" applyFill="1" applyBorder="1" applyAlignment="1" applyProtection="1">
      <alignment horizontal="center"/>
      <protection hidden="1"/>
    </xf>
    <xf numFmtId="0" fontId="6" fillId="2" borderId="54" xfId="0" applyFont="1" applyFill="1" applyBorder="1" applyAlignment="1" applyProtection="1">
      <alignment vertical="center" wrapText="1"/>
      <protection hidden="1"/>
    </xf>
    <xf numFmtId="0" fontId="6" fillId="2" borderId="0" xfId="0" applyFont="1" applyFill="1" applyBorder="1" applyAlignment="1" applyProtection="1">
      <alignment vertical="center" wrapText="1"/>
      <protection hidden="1"/>
    </xf>
    <xf numFmtId="0" fontId="6" fillId="2" borderId="71" xfId="0" applyFont="1" applyFill="1" applyBorder="1" applyAlignment="1" applyProtection="1">
      <alignment vertical="center" wrapText="1"/>
      <protection hidden="1"/>
    </xf>
    <xf numFmtId="0" fontId="6" fillId="2" borderId="94" xfId="0" applyFont="1" applyFill="1" applyBorder="1" applyAlignment="1" applyProtection="1">
      <alignment vertical="center" wrapText="1"/>
      <protection hidden="1"/>
    </xf>
    <xf numFmtId="0" fontId="6" fillId="2" borderId="95" xfId="0" applyFont="1" applyFill="1" applyBorder="1" applyAlignment="1" applyProtection="1">
      <alignment vertical="center" wrapText="1"/>
      <protection hidden="1"/>
    </xf>
    <xf numFmtId="0" fontId="6" fillId="2" borderId="96" xfId="0" applyFont="1" applyFill="1" applyBorder="1" applyAlignment="1" applyProtection="1">
      <alignment vertical="center" wrapText="1"/>
      <protection hidden="1"/>
    </xf>
    <xf numFmtId="0" fontId="25" fillId="6" borderId="36" xfId="0" applyFont="1" applyFill="1" applyBorder="1" applyAlignment="1" applyProtection="1">
      <alignment horizontal="center" vertical="center"/>
      <protection hidden="1"/>
    </xf>
    <xf numFmtId="0" fontId="0" fillId="6" borderId="0" xfId="0" applyFill="1" applyAlignment="1" applyProtection="1">
      <alignment vertical="center"/>
      <protection hidden="1"/>
    </xf>
    <xf numFmtId="40" fontId="6" fillId="2" borderId="34" xfId="0" applyNumberFormat="1" applyFont="1" applyFill="1" applyBorder="1" applyAlignment="1" applyProtection="1">
      <alignment vertical="center" wrapText="1"/>
      <protection hidden="1"/>
    </xf>
    <xf numFmtId="40" fontId="6" fillId="2" borderId="80" xfId="0" applyNumberFormat="1" applyFont="1" applyFill="1" applyBorder="1" applyAlignment="1" applyProtection="1">
      <alignment vertical="center" wrapText="1"/>
      <protection hidden="1"/>
    </xf>
    <xf numFmtId="9" fontId="6" fillId="2" borderId="34" xfId="1" applyFont="1" applyFill="1" applyBorder="1" applyAlignment="1" applyProtection="1">
      <alignment horizontal="center" vertical="center"/>
      <protection hidden="1"/>
    </xf>
    <xf numFmtId="9" fontId="6" fillId="2" borderId="37" xfId="1" applyFont="1" applyFill="1" applyBorder="1" applyAlignment="1" applyProtection="1">
      <alignment horizontal="center" vertical="center"/>
      <protection hidden="1"/>
    </xf>
    <xf numFmtId="40" fontId="6" fillId="2" borderId="77" xfId="0" applyNumberFormat="1" applyFont="1" applyFill="1" applyBorder="1" applyAlignment="1" applyProtection="1">
      <alignment vertical="center" wrapText="1"/>
      <protection hidden="1"/>
    </xf>
    <xf numFmtId="40" fontId="6" fillId="2" borderId="78" xfId="0" applyNumberFormat="1" applyFont="1" applyFill="1" applyBorder="1" applyAlignment="1" applyProtection="1">
      <alignment vertical="center" wrapText="1"/>
      <protection hidden="1"/>
    </xf>
    <xf numFmtId="0" fontId="6" fillId="2" borderId="4"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6" fillId="2" borderId="11" xfId="0" applyFont="1" applyFill="1" applyBorder="1" applyAlignment="1" applyProtection="1">
      <alignment horizontal="center" vertical="center" wrapText="1"/>
      <protection hidden="1"/>
    </xf>
    <xf numFmtId="0" fontId="0" fillId="0" borderId="54"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55" xfId="0" applyBorder="1" applyAlignment="1" applyProtection="1">
      <alignment horizontal="center" vertical="top"/>
      <protection locked="0"/>
    </xf>
    <xf numFmtId="0" fontId="0" fillId="2" borderId="54" xfId="0" applyFill="1" applyBorder="1" applyAlignment="1" applyProtection="1">
      <alignment horizontal="center" vertical="center" wrapText="1"/>
      <protection hidden="1"/>
    </xf>
    <xf numFmtId="0" fontId="0" fillId="2" borderId="0" xfId="0" applyFill="1" applyBorder="1" applyAlignment="1" applyProtection="1">
      <alignment horizontal="center" vertical="center" wrapText="1"/>
      <protection hidden="1"/>
    </xf>
    <xf numFmtId="0" fontId="0" fillId="2" borderId="55" xfId="0" applyFill="1" applyBorder="1" applyAlignment="1" applyProtection="1">
      <alignment horizontal="center" vertical="center" wrapText="1"/>
      <protection hidden="1"/>
    </xf>
    <xf numFmtId="0" fontId="14" fillId="12" borderId="52" xfId="0" applyFont="1" applyFill="1" applyBorder="1" applyAlignment="1" applyProtection="1">
      <alignment vertical="center" wrapText="1"/>
      <protection hidden="1"/>
    </xf>
    <xf numFmtId="0" fontId="14" fillId="12" borderId="52" xfId="0" applyFont="1" applyFill="1" applyBorder="1" applyAlignment="1" applyProtection="1">
      <alignment vertical="center"/>
      <protection hidden="1"/>
    </xf>
    <xf numFmtId="0" fontId="15" fillId="12" borderId="52" xfId="0" applyFont="1" applyFill="1" applyBorder="1" applyAlignment="1" applyProtection="1">
      <alignment vertical="center" wrapText="1"/>
      <protection hidden="1"/>
    </xf>
    <xf numFmtId="0" fontId="9" fillId="2" borderId="38"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0" fillId="6" borderId="70" xfId="0" applyFill="1" applyBorder="1" applyAlignment="1" applyProtection="1">
      <alignment horizontal="center"/>
      <protection hidden="1"/>
    </xf>
    <xf numFmtId="0" fontId="0" fillId="0" borderId="28" xfId="0" applyBorder="1" applyAlignment="1" applyProtection="1">
      <alignment vertical="center" wrapText="1"/>
      <protection locked="0"/>
    </xf>
    <xf numFmtId="0" fontId="0" fillId="0" borderId="91" xfId="0" applyBorder="1" applyAlignment="1" applyProtection="1">
      <alignment vertical="center" wrapText="1"/>
      <protection locked="0"/>
    </xf>
    <xf numFmtId="0" fontId="0" fillId="0" borderId="29" xfId="0" applyBorder="1" applyAlignment="1" applyProtection="1">
      <alignment vertical="center" wrapText="1"/>
      <protection locked="0"/>
    </xf>
    <xf numFmtId="0" fontId="0" fillId="2" borderId="54" xfId="0" applyFill="1" applyBorder="1" applyAlignment="1" applyProtection="1">
      <alignment horizontal="left" vertical="center" wrapText="1"/>
      <protection hidden="1"/>
    </xf>
    <xf numFmtId="0" fontId="0" fillId="2" borderId="0" xfId="0" applyFill="1" applyAlignment="1" applyProtection="1">
      <alignment horizontal="left" vertical="center" wrapText="1"/>
      <protection hidden="1"/>
    </xf>
    <xf numFmtId="0" fontId="0" fillId="2" borderId="55" xfId="0" applyFill="1" applyBorder="1" applyAlignment="1" applyProtection="1">
      <alignment horizontal="left" vertical="center" wrapText="1"/>
      <protection hidden="1"/>
    </xf>
    <xf numFmtId="0" fontId="2" fillId="2" borderId="54"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2" borderId="55" xfId="0" applyFont="1" applyFill="1" applyBorder="1" applyAlignment="1" applyProtection="1">
      <alignment horizontal="center" vertical="center"/>
      <protection hidden="1"/>
    </xf>
    <xf numFmtId="0" fontId="0" fillId="2" borderId="54" xfId="0" applyFill="1" applyBorder="1" applyAlignment="1" applyProtection="1">
      <alignment vertical="center" wrapText="1"/>
      <protection hidden="1"/>
    </xf>
    <xf numFmtId="0" fontId="0" fillId="2" borderId="0" xfId="0" applyFill="1" applyAlignment="1" applyProtection="1">
      <alignment vertical="center"/>
      <protection hidden="1"/>
    </xf>
    <xf numFmtId="0" fontId="0" fillId="2" borderId="55" xfId="0" applyFill="1" applyBorder="1" applyAlignment="1" applyProtection="1">
      <alignment vertical="center"/>
      <protection hidden="1"/>
    </xf>
    <xf numFmtId="0" fontId="42" fillId="2" borderId="54" xfId="0" applyFont="1" applyFill="1" applyBorder="1" applyAlignment="1" applyProtection="1">
      <alignment horizontal="center" vertical="center"/>
      <protection hidden="1"/>
    </xf>
    <xf numFmtId="0" fontId="42" fillId="2" borderId="0" xfId="0" applyFont="1" applyFill="1" applyAlignment="1" applyProtection="1">
      <alignment horizontal="center" vertical="center"/>
      <protection hidden="1"/>
    </xf>
    <xf numFmtId="0" fontId="42" fillId="2" borderId="55" xfId="0" applyFont="1" applyFill="1" applyBorder="1" applyAlignment="1" applyProtection="1">
      <alignment horizontal="center" vertical="center"/>
      <protection hidden="1"/>
    </xf>
    <xf numFmtId="0" fontId="42" fillId="2" borderId="54" xfId="0" applyFont="1" applyFill="1" applyBorder="1" applyAlignment="1" applyProtection="1">
      <alignment horizontal="right" vertical="center" wrapText="1"/>
      <protection hidden="1"/>
    </xf>
    <xf numFmtId="0" fontId="42" fillId="2" borderId="0" xfId="0" applyFont="1" applyFill="1" applyAlignment="1" applyProtection="1">
      <alignment horizontal="right" vertical="center" wrapText="1"/>
      <protection hidden="1"/>
    </xf>
    <xf numFmtId="0" fontId="0" fillId="2" borderId="54" xfId="0"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55" xfId="0" applyFill="1" applyBorder="1" applyAlignment="1" applyProtection="1">
      <alignment horizontal="center" vertical="center"/>
      <protection hidden="1"/>
    </xf>
    <xf numFmtId="0" fontId="0" fillId="0" borderId="5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9" fillId="11" borderId="63" xfId="0" applyFont="1" applyFill="1" applyBorder="1" applyAlignment="1">
      <alignment horizontal="center" vertical="center" wrapText="1"/>
    </xf>
    <xf numFmtId="0" fontId="29" fillId="11" borderId="67" xfId="0" applyFont="1" applyFill="1" applyBorder="1" applyAlignment="1">
      <alignment horizontal="center" vertical="center" wrapText="1"/>
    </xf>
    <xf numFmtId="0" fontId="29" fillId="11" borderId="64" xfId="0" applyFont="1" applyFill="1" applyBorder="1" applyAlignment="1">
      <alignment horizontal="center" vertical="center" wrapText="1"/>
    </xf>
  </cellXfs>
  <cellStyles count="6">
    <cellStyle name="Collegamento ipertestuale" xfId="5" builtinId="8"/>
    <cellStyle name="Non_definito" xfId="4" xr:uid="{00000000-0005-0000-0000-000001000000}"/>
    <cellStyle name="Normale" xfId="0" builtinId="0"/>
    <cellStyle name="Normale 2" xfId="2" xr:uid="{00000000-0005-0000-0000-000003000000}"/>
    <cellStyle name="Percentuale" xfId="1" builtinId="5"/>
    <cellStyle name="Percentuale 2" xfId="3" xr:uid="{00000000-0005-0000-0000-000005000000}"/>
  </cellStyles>
  <dxfs count="58">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theme="0"/>
      </font>
      <fill>
        <patternFill>
          <bgColor theme="4" tint="-0.24994659260841701"/>
        </patternFill>
      </fill>
    </dxf>
    <dxf>
      <font>
        <b/>
        <i val="0"/>
        <strike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strike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CCFFCC"/>
        </patternFill>
      </fill>
    </dxf>
    <dxf>
      <font>
        <b/>
        <i val="0"/>
        <color rgb="FF006600"/>
      </font>
      <fill>
        <patternFill>
          <bgColor rgb="FFCCFFCC"/>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strike val="0"/>
        <color theme="4" tint="0.79998168889431442"/>
      </font>
      <fill>
        <patternFill>
          <bgColor theme="4" tint="0.79998168889431442"/>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strike val="0"/>
        <color rgb="FF006600"/>
      </font>
      <fill>
        <patternFill>
          <bgColor rgb="FFCCFFCC"/>
        </patternFill>
      </fill>
    </dxf>
    <dxf>
      <font>
        <b/>
        <i val="0"/>
        <strike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strike val="0"/>
        <color theme="0" tint="-4.9989318521683403E-2"/>
      </font>
    </dxf>
    <dxf>
      <font>
        <b/>
        <i val="0"/>
        <strike val="0"/>
        <color theme="4" tint="-0.24994659260841701"/>
      </font>
      <fill>
        <patternFill>
          <bgColor theme="4" tint="0.79998168889431442"/>
        </patternFill>
      </fill>
    </dxf>
    <dxf>
      <font>
        <b/>
        <i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strike val="0"/>
        <color rgb="FFFFFF00"/>
      </font>
      <fill>
        <patternFill>
          <bgColor rgb="FFFF0000"/>
        </patternFill>
      </fill>
    </dxf>
    <dxf>
      <font>
        <b/>
        <i val="0"/>
        <strike val="0"/>
        <color rgb="FF006600"/>
      </font>
      <fill>
        <patternFill>
          <bgColor rgb="FF92D050"/>
        </patternFill>
      </fill>
    </dxf>
    <dxf>
      <font>
        <b/>
        <i val="0"/>
        <color rgb="FFFFFF00"/>
      </font>
      <fill>
        <patternFill>
          <bgColor rgb="FFFF0000"/>
        </patternFill>
      </fill>
    </dxf>
    <dxf>
      <font>
        <b/>
        <i val="0"/>
        <color rgb="FF006600"/>
      </font>
      <fill>
        <patternFill>
          <bgColor rgb="FF92D05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
      <font>
        <b/>
        <i val="0"/>
        <color rgb="FFFFFF00"/>
      </font>
      <fill>
        <patternFill>
          <bgColor rgb="FFFF0000"/>
        </patternFill>
      </fill>
    </dxf>
    <dxf>
      <font>
        <color rgb="FF006600"/>
      </font>
      <fill>
        <patternFill>
          <bgColor rgb="FF92D050"/>
        </patternFill>
      </fill>
    </dxf>
    <dxf>
      <font>
        <b/>
        <i val="0"/>
        <color rgb="FFFFFF00"/>
      </font>
      <fill>
        <patternFill>
          <bgColor rgb="FFFF0000"/>
        </patternFill>
      </fill>
    </dxf>
  </dxfs>
  <tableStyles count="0" defaultTableStyle="TableStyleMedium2" defaultPivotStyle="PivotStyleLight16"/>
  <colors>
    <mruColors>
      <color rgb="FF006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3:O30"/>
  <sheetViews>
    <sheetView showGridLines="0" view="pageBreakPreview" zoomScale="60" workbookViewId="0">
      <selection activeCell="B31" sqref="B31"/>
    </sheetView>
  </sheetViews>
  <sheetFormatPr defaultRowHeight="10.5" x14ac:dyDescent="0.25"/>
  <cols>
    <col min="1" max="15" width="10.625" customWidth="1"/>
  </cols>
  <sheetData>
    <row r="13" spans="1:15" ht="51" customHeight="1" x14ac:dyDescent="0.25">
      <c r="A13" s="183" t="s">
        <v>94</v>
      </c>
      <c r="B13" s="183"/>
      <c r="C13" s="183"/>
      <c r="D13" s="183"/>
      <c r="E13" s="183"/>
      <c r="F13" s="183"/>
      <c r="G13" s="183"/>
      <c r="H13" s="183"/>
      <c r="I13" s="183"/>
      <c r="J13" s="183"/>
      <c r="K13" s="183"/>
      <c r="L13" s="183"/>
      <c r="M13" s="183"/>
      <c r="N13" s="183"/>
      <c r="O13" s="183"/>
    </row>
    <row r="14" spans="1:15" ht="18.5" x14ac:dyDescent="0.25">
      <c r="H14" s="92"/>
    </row>
    <row r="15" spans="1:15" ht="18.5" x14ac:dyDescent="0.25">
      <c r="H15" s="93" t="s">
        <v>77</v>
      </c>
    </row>
    <row r="16" spans="1:15" ht="18.5" x14ac:dyDescent="0.25">
      <c r="H16" s="93"/>
    </row>
    <row r="17" spans="1:15" ht="18.5" x14ac:dyDescent="0.25">
      <c r="H17" s="92"/>
    </row>
    <row r="18" spans="1:15" ht="18.5" x14ac:dyDescent="0.25">
      <c r="H18" s="92"/>
    </row>
    <row r="19" spans="1:15" ht="139" customHeight="1" x14ac:dyDescent="0.25">
      <c r="B19" s="184" t="s">
        <v>95</v>
      </c>
      <c r="C19" s="184"/>
      <c r="D19" s="184"/>
      <c r="E19" s="184"/>
      <c r="F19" s="184"/>
      <c r="G19" s="184"/>
      <c r="H19" s="184"/>
      <c r="I19" s="184"/>
      <c r="J19" s="184"/>
      <c r="K19" s="184"/>
      <c r="L19" s="184"/>
      <c r="M19" s="184"/>
    </row>
    <row r="20" spans="1:15" ht="63.75" customHeight="1" x14ac:dyDescent="0.25">
      <c r="A20" s="185" t="s">
        <v>145</v>
      </c>
      <c r="B20" s="186"/>
      <c r="C20" s="186"/>
      <c r="D20" s="186"/>
      <c r="E20" s="186"/>
      <c r="F20" s="186"/>
      <c r="G20" s="186"/>
      <c r="H20" s="186"/>
      <c r="I20" s="186"/>
      <c r="J20" s="186"/>
      <c r="K20" s="186"/>
      <c r="L20" s="186"/>
      <c r="M20" s="186"/>
      <c r="N20" s="186"/>
      <c r="O20" s="186"/>
    </row>
    <row r="21" spans="1:15" ht="18.5" x14ac:dyDescent="0.45">
      <c r="H21" s="94"/>
    </row>
    <row r="22" spans="1:15" ht="18.5" x14ac:dyDescent="0.45">
      <c r="H22" s="94"/>
    </row>
    <row r="23" spans="1:15" ht="18.5" x14ac:dyDescent="0.25">
      <c r="H23" s="92" t="s">
        <v>78</v>
      </c>
    </row>
    <row r="24" spans="1:15" ht="18.5" x14ac:dyDescent="0.25">
      <c r="H24" s="92"/>
    </row>
    <row r="25" spans="1:15" ht="18.5" x14ac:dyDescent="0.25">
      <c r="H25" s="92" t="s">
        <v>96</v>
      </c>
    </row>
    <row r="30" spans="1:15" ht="35.25" customHeight="1" x14ac:dyDescent="0.25">
      <c r="B30" s="182" t="s">
        <v>146</v>
      </c>
      <c r="C30" s="182"/>
      <c r="D30" s="182"/>
      <c r="E30" s="182"/>
      <c r="F30" s="182"/>
      <c r="G30" s="182"/>
      <c r="H30" s="182"/>
      <c r="I30" s="182"/>
      <c r="J30" s="182"/>
      <c r="K30" s="182"/>
      <c r="L30" s="182"/>
      <c r="M30" s="182"/>
      <c r="N30" s="182"/>
    </row>
  </sheetData>
  <sheetProtection algorithmName="SHA-512" hashValue="bnu1xPvFQZrIotMHJkCIsZiPq8h7brI1Gvr4ME1wKvTj16s4pCnz+O4eH1JgV2Vw9PL+fRPYGYBwTmUd+yT35Q==" saltValue="wayygbfzZl9NQwBHkRGgog==" spinCount="100000" sheet="1" objects="1" scenarios="1"/>
  <mergeCells count="4">
    <mergeCell ref="B30:N30"/>
    <mergeCell ref="A13:O13"/>
    <mergeCell ref="B19:M19"/>
    <mergeCell ref="A20:O20"/>
  </mergeCells>
  <printOptions horizontalCentered="1" verticalCentered="1"/>
  <pageMargins left="0.11811023622047245" right="0.11811023622047245" top="0.15748031496062992" bottom="0.15748031496062992"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pageSetUpPr fitToPage="1"/>
  </sheetPr>
  <dimension ref="A2:M150"/>
  <sheetViews>
    <sheetView showGridLines="0" view="pageBreakPreview" topLeftCell="A25" zoomScaleNormal="80" zoomScaleSheetLayoutView="100" workbookViewId="0">
      <selection activeCell="L62" sqref="L62"/>
    </sheetView>
  </sheetViews>
  <sheetFormatPr defaultRowHeight="10.5" x14ac:dyDescent="0.25"/>
  <cols>
    <col min="2" max="2" width="67.875" customWidth="1"/>
    <col min="3" max="4" width="16.625" customWidth="1"/>
    <col min="5" max="5" width="19.875" customWidth="1"/>
    <col min="6" max="6" width="18.625" customWidth="1"/>
    <col min="7" max="7" width="12.625" customWidth="1"/>
    <col min="8" max="8" width="19.375" customWidth="1"/>
    <col min="9" max="9" width="15.625" customWidth="1"/>
    <col min="10" max="10" width="15.5" customWidth="1"/>
    <col min="11" max="11" width="28.375" customWidth="1"/>
    <col min="12" max="12" width="32.375" customWidth="1"/>
  </cols>
  <sheetData>
    <row r="2" spans="2:12" ht="16" thickBot="1" x14ac:dyDescent="0.4">
      <c r="B2" s="159" t="s">
        <v>97</v>
      </c>
      <c r="C2" s="159"/>
      <c r="D2" s="160"/>
      <c r="E2" s="160"/>
      <c r="F2" s="76"/>
      <c r="G2" s="76"/>
      <c r="H2" s="76"/>
      <c r="I2" s="76"/>
      <c r="J2" s="76"/>
      <c r="K2" s="76"/>
      <c r="L2" s="76"/>
    </row>
    <row r="3" spans="2:12" ht="11.25" customHeight="1" x14ac:dyDescent="0.25">
      <c r="B3" s="214" t="s">
        <v>61</v>
      </c>
      <c r="C3" s="215"/>
      <c r="D3" s="214" t="s">
        <v>100</v>
      </c>
      <c r="E3" s="227"/>
      <c r="F3" s="215"/>
      <c r="G3" s="220" t="s">
        <v>10</v>
      </c>
      <c r="H3" s="76"/>
      <c r="I3" s="76"/>
      <c r="J3" s="76"/>
      <c r="K3" s="76"/>
      <c r="L3" s="76"/>
    </row>
    <row r="4" spans="2:12" ht="42.75" customHeight="1" thickBot="1" x14ac:dyDescent="0.3">
      <c r="B4" s="216"/>
      <c r="C4" s="217"/>
      <c r="D4" s="218"/>
      <c r="E4" s="228"/>
      <c r="F4" s="219"/>
      <c r="G4" s="221"/>
      <c r="H4" s="76"/>
      <c r="I4" s="76"/>
      <c r="J4" s="76"/>
      <c r="K4" s="76"/>
      <c r="L4" s="76"/>
    </row>
    <row r="5" spans="2:12" ht="21.65" customHeight="1" thickBot="1" x14ac:dyDescent="0.3">
      <c r="B5" s="218"/>
      <c r="C5" s="219"/>
      <c r="D5" s="229" t="s">
        <v>69</v>
      </c>
      <c r="E5" s="230"/>
      <c r="F5" s="231"/>
      <c r="G5" s="222"/>
      <c r="H5" s="76"/>
      <c r="I5" s="76"/>
      <c r="J5" s="76"/>
      <c r="K5" s="76"/>
      <c r="L5" s="76"/>
    </row>
    <row r="6" spans="2:12" ht="26.25" customHeight="1" thickBot="1" x14ac:dyDescent="0.3">
      <c r="B6" s="189"/>
      <c r="C6" s="190"/>
      <c r="D6" s="232"/>
      <c r="E6" s="233"/>
      <c r="F6" s="234"/>
      <c r="G6" s="84" t="str">
        <f>IF(OR(B6="",D6=""),"Compilare i campi bianchi","OK")</f>
        <v>Compilare i campi bianchi</v>
      </c>
      <c r="H6" s="76"/>
      <c r="I6" s="76"/>
      <c r="J6" s="76"/>
      <c r="K6" s="76"/>
      <c r="L6" s="76"/>
    </row>
    <row r="7" spans="2:12" ht="42" customHeight="1" x14ac:dyDescent="0.25">
      <c r="B7" s="200" t="s">
        <v>73</v>
      </c>
      <c r="C7" s="200"/>
      <c r="D7" s="200"/>
      <c r="E7" s="200"/>
      <c r="F7" s="200"/>
      <c r="G7" s="200"/>
      <c r="H7" s="200"/>
      <c r="I7" s="200"/>
      <c r="J7" s="200"/>
      <c r="K7" s="200"/>
      <c r="L7" s="200"/>
    </row>
    <row r="8" spans="2:12" ht="12" x14ac:dyDescent="0.25">
      <c r="B8" s="201"/>
      <c r="C8" s="201"/>
      <c r="D8" s="201"/>
      <c r="E8" s="201"/>
      <c r="F8" s="201"/>
      <c r="G8" s="201"/>
      <c r="H8" s="201"/>
      <c r="I8" s="201"/>
      <c r="J8" s="201"/>
      <c r="K8" s="201"/>
      <c r="L8" s="201"/>
    </row>
    <row r="9" spans="2:12" ht="41.25" customHeight="1" thickBot="1" x14ac:dyDescent="0.3">
      <c r="B9" s="235" t="s">
        <v>147</v>
      </c>
      <c r="C9" s="235"/>
      <c r="D9" s="235"/>
      <c r="E9" s="235"/>
      <c r="F9" s="235"/>
      <c r="G9" s="235"/>
      <c r="H9" s="235"/>
      <c r="I9" s="235"/>
      <c r="J9" s="235"/>
      <c r="K9" s="235"/>
      <c r="L9" s="235"/>
    </row>
    <row r="10" spans="2:12" ht="59.25" customHeight="1" thickBot="1" x14ac:dyDescent="0.3">
      <c r="B10" s="73" t="s">
        <v>4</v>
      </c>
      <c r="C10" s="191" t="s">
        <v>0</v>
      </c>
      <c r="D10" s="192"/>
      <c r="E10" s="192"/>
      <c r="F10" s="192"/>
      <c r="G10" s="193"/>
      <c r="H10" s="89" t="s">
        <v>1</v>
      </c>
      <c r="I10" s="74" t="s">
        <v>3</v>
      </c>
      <c r="J10" s="75" t="s">
        <v>2</v>
      </c>
      <c r="K10" s="75" t="s">
        <v>74</v>
      </c>
      <c r="L10" s="75" t="s">
        <v>11</v>
      </c>
    </row>
    <row r="11" spans="2:12" ht="62.25" customHeight="1" thickBot="1" x14ac:dyDescent="0.3">
      <c r="B11" s="90" t="s">
        <v>5</v>
      </c>
      <c r="C11" s="194"/>
      <c r="D11" s="195"/>
      <c r="E11" s="195"/>
      <c r="F11" s="195"/>
      <c r="G11" s="196"/>
      <c r="H11" s="51">
        <f>H12+H46+H62</f>
        <v>0</v>
      </c>
      <c r="I11" s="52">
        <f>I12+I46+I62</f>
        <v>0</v>
      </c>
      <c r="J11" s="53">
        <f>SUM(H11:I11)</f>
        <v>0</v>
      </c>
      <c r="K11" s="23"/>
      <c r="L11" s="24" t="str">
        <f>IF(OR(B6="",D6=""),"",IF(H11=0,"",IF(OR(L62&lt;&gt;"OK",L65&lt;&gt;"OK"),"Rivedere importi spesa ammissibile","OK")))</f>
        <v/>
      </c>
    </row>
    <row r="12" spans="2:12" ht="11" thickBot="1" x14ac:dyDescent="0.3">
      <c r="B12" s="77" t="s">
        <v>63</v>
      </c>
      <c r="C12" s="197"/>
      <c r="D12" s="198"/>
      <c r="E12" s="198"/>
      <c r="F12" s="198"/>
      <c r="G12" s="199"/>
      <c r="H12" s="25">
        <f>H13+H24+H35</f>
        <v>0</v>
      </c>
      <c r="I12" s="26">
        <f>I13+I24+I35</f>
        <v>0</v>
      </c>
      <c r="J12" s="27">
        <f t="shared" ref="J12:J63" si="0">SUM(H12:I12)</f>
        <v>0</v>
      </c>
      <c r="K12" s="28"/>
      <c r="L12" s="29"/>
    </row>
    <row r="13" spans="2:12" x14ac:dyDescent="0.25">
      <c r="B13" s="83" t="s">
        <v>64</v>
      </c>
      <c r="C13" s="187"/>
      <c r="D13" s="188"/>
      <c r="E13" s="188"/>
      <c r="F13" s="95" t="s">
        <v>79</v>
      </c>
      <c r="G13" s="96" t="s">
        <v>80</v>
      </c>
      <c r="H13" s="30">
        <f>SUM(H14:H23)</f>
        <v>0</v>
      </c>
      <c r="I13" s="31">
        <f t="shared" ref="I13" si="1">SUM(I14:I23)</f>
        <v>0</v>
      </c>
      <c r="J13" s="32">
        <f t="shared" si="0"/>
        <v>0</v>
      </c>
      <c r="K13" s="32"/>
      <c r="L13" s="37"/>
    </row>
    <row r="14" spans="2:12" x14ac:dyDescent="0.25">
      <c r="B14" s="15"/>
      <c r="C14" s="202"/>
      <c r="D14" s="203"/>
      <c r="E14" s="204"/>
      <c r="F14" s="97">
        <v>37.299999999999997</v>
      </c>
      <c r="G14" s="98"/>
      <c r="H14" s="38">
        <f>F14*G14</f>
        <v>0</v>
      </c>
      <c r="I14" s="17"/>
      <c r="J14" s="34">
        <f t="shared" si="0"/>
        <v>0</v>
      </c>
      <c r="K14" s="34"/>
      <c r="L14" s="36" t="str">
        <f>IF(AND(H14&gt;0,OR(B14="",C14="")), "Check","OK")</f>
        <v>OK</v>
      </c>
    </row>
    <row r="15" spans="2:12" x14ac:dyDescent="0.25">
      <c r="B15" s="15"/>
      <c r="C15" s="202"/>
      <c r="D15" s="203"/>
      <c r="E15" s="204"/>
      <c r="F15" s="97">
        <v>37.299999999999997</v>
      </c>
      <c r="G15" s="98"/>
      <c r="H15" s="38">
        <f t="shared" ref="H15:H23" si="2">F15*G15</f>
        <v>0</v>
      </c>
      <c r="I15" s="17"/>
      <c r="J15" s="34">
        <f t="shared" ref="J15:J19" si="3">SUM(H15:I15)</f>
        <v>0</v>
      </c>
      <c r="K15" s="34"/>
      <c r="L15" s="36" t="str">
        <f t="shared" ref="L15:L19" si="4">IF(AND(H15&gt;0,OR(B15="",C15="")), "Check","OK")</f>
        <v>OK</v>
      </c>
    </row>
    <row r="16" spans="2:12" x14ac:dyDescent="0.25">
      <c r="B16" s="15"/>
      <c r="C16" s="202"/>
      <c r="D16" s="203"/>
      <c r="E16" s="204"/>
      <c r="F16" s="97">
        <v>37.299999999999997</v>
      </c>
      <c r="G16" s="98"/>
      <c r="H16" s="38">
        <f t="shared" si="2"/>
        <v>0</v>
      </c>
      <c r="I16" s="17"/>
      <c r="J16" s="34">
        <f t="shared" si="3"/>
        <v>0</v>
      </c>
      <c r="K16" s="34"/>
      <c r="L16" s="36" t="str">
        <f t="shared" si="4"/>
        <v>OK</v>
      </c>
    </row>
    <row r="17" spans="2:12" x14ac:dyDescent="0.25">
      <c r="B17" s="15"/>
      <c r="C17" s="202"/>
      <c r="D17" s="203"/>
      <c r="E17" s="204"/>
      <c r="F17" s="97">
        <v>37.299999999999997</v>
      </c>
      <c r="G17" s="98"/>
      <c r="H17" s="38">
        <f t="shared" si="2"/>
        <v>0</v>
      </c>
      <c r="I17" s="17"/>
      <c r="J17" s="34">
        <f t="shared" si="3"/>
        <v>0</v>
      </c>
      <c r="K17" s="34"/>
      <c r="L17" s="36" t="str">
        <f t="shared" si="4"/>
        <v>OK</v>
      </c>
    </row>
    <row r="18" spans="2:12" x14ac:dyDescent="0.25">
      <c r="B18" s="15"/>
      <c r="C18" s="202"/>
      <c r="D18" s="203"/>
      <c r="E18" s="204"/>
      <c r="F18" s="97">
        <v>37.299999999999997</v>
      </c>
      <c r="G18" s="98"/>
      <c r="H18" s="38">
        <f t="shared" si="2"/>
        <v>0</v>
      </c>
      <c r="I18" s="17"/>
      <c r="J18" s="34">
        <f t="shared" si="3"/>
        <v>0</v>
      </c>
      <c r="K18" s="34"/>
      <c r="L18" s="36" t="str">
        <f t="shared" si="4"/>
        <v>OK</v>
      </c>
    </row>
    <row r="19" spans="2:12" x14ac:dyDescent="0.25">
      <c r="B19" s="15"/>
      <c r="C19" s="202"/>
      <c r="D19" s="203"/>
      <c r="E19" s="204"/>
      <c r="F19" s="97">
        <v>37.299999999999997</v>
      </c>
      <c r="G19" s="98"/>
      <c r="H19" s="38">
        <f t="shared" si="2"/>
        <v>0</v>
      </c>
      <c r="I19" s="17"/>
      <c r="J19" s="34">
        <f t="shared" si="3"/>
        <v>0</v>
      </c>
      <c r="K19" s="34"/>
      <c r="L19" s="36" t="str">
        <f t="shared" si="4"/>
        <v>OK</v>
      </c>
    </row>
    <row r="20" spans="2:12" x14ac:dyDescent="0.25">
      <c r="B20" s="15"/>
      <c r="C20" s="202"/>
      <c r="D20" s="203"/>
      <c r="E20" s="204"/>
      <c r="F20" s="97">
        <v>37.299999999999997</v>
      </c>
      <c r="G20" s="98"/>
      <c r="H20" s="38">
        <f t="shared" si="2"/>
        <v>0</v>
      </c>
      <c r="I20" s="17"/>
      <c r="J20" s="34">
        <f t="shared" si="0"/>
        <v>0</v>
      </c>
      <c r="K20" s="34"/>
      <c r="L20" s="36" t="str">
        <f t="shared" ref="L20:L23" si="5">IF(AND(H20&gt;0,OR(B20="",C20="")), "Check","OK")</f>
        <v>OK</v>
      </c>
    </row>
    <row r="21" spans="2:12" x14ac:dyDescent="0.25">
      <c r="B21" s="15"/>
      <c r="C21" s="202"/>
      <c r="D21" s="203"/>
      <c r="E21" s="204"/>
      <c r="F21" s="97">
        <v>37.299999999999997</v>
      </c>
      <c r="G21" s="98"/>
      <c r="H21" s="38">
        <f t="shared" si="2"/>
        <v>0</v>
      </c>
      <c r="I21" s="17"/>
      <c r="J21" s="34">
        <f t="shared" si="0"/>
        <v>0</v>
      </c>
      <c r="K21" s="34"/>
      <c r="L21" s="36" t="str">
        <f t="shared" si="5"/>
        <v>OK</v>
      </c>
    </row>
    <row r="22" spans="2:12" x14ac:dyDescent="0.25">
      <c r="B22" s="15"/>
      <c r="C22" s="202"/>
      <c r="D22" s="203"/>
      <c r="E22" s="204"/>
      <c r="F22" s="97">
        <v>37.299999999999997</v>
      </c>
      <c r="G22" s="98"/>
      <c r="H22" s="38">
        <f t="shared" si="2"/>
        <v>0</v>
      </c>
      <c r="I22" s="17"/>
      <c r="J22" s="34">
        <f t="shared" si="0"/>
        <v>0</v>
      </c>
      <c r="K22" s="34"/>
      <c r="L22" s="36" t="str">
        <f t="shared" si="5"/>
        <v>OK</v>
      </c>
    </row>
    <row r="23" spans="2:12" ht="11" thickBot="1" x14ac:dyDescent="0.3">
      <c r="B23" s="18"/>
      <c r="C23" s="205"/>
      <c r="D23" s="206"/>
      <c r="E23" s="207"/>
      <c r="F23" s="99">
        <v>37.299999999999997</v>
      </c>
      <c r="G23" s="100"/>
      <c r="H23" s="41">
        <f t="shared" si="2"/>
        <v>0</v>
      </c>
      <c r="I23" s="20"/>
      <c r="J23" s="35">
        <f t="shared" si="0"/>
        <v>0</v>
      </c>
      <c r="K23" s="35"/>
      <c r="L23" s="36" t="str">
        <f t="shared" si="5"/>
        <v>OK</v>
      </c>
    </row>
    <row r="24" spans="2:12" x14ac:dyDescent="0.25">
      <c r="B24" s="83" t="s">
        <v>65</v>
      </c>
      <c r="C24" s="187"/>
      <c r="D24" s="188"/>
      <c r="E24" s="188"/>
      <c r="F24" s="95" t="s">
        <v>79</v>
      </c>
      <c r="G24" s="96" t="s">
        <v>80</v>
      </c>
      <c r="H24" s="30">
        <f>SUM(H25:H34)</f>
        <v>0</v>
      </c>
      <c r="I24" s="31">
        <f t="shared" ref="I24" si="6">SUM(I25:I34)</f>
        <v>0</v>
      </c>
      <c r="J24" s="32">
        <f t="shared" si="0"/>
        <v>0</v>
      </c>
      <c r="K24" s="32"/>
      <c r="L24" s="37"/>
    </row>
    <row r="25" spans="2:12" x14ac:dyDescent="0.25">
      <c r="B25" s="15"/>
      <c r="C25" s="202"/>
      <c r="D25" s="203"/>
      <c r="E25" s="204"/>
      <c r="F25" s="97">
        <v>37.299999999999997</v>
      </c>
      <c r="G25" s="98"/>
      <c r="H25" s="38">
        <f>F25*G25</f>
        <v>0</v>
      </c>
      <c r="I25" s="17"/>
      <c r="J25" s="34">
        <f t="shared" si="0"/>
        <v>0</v>
      </c>
      <c r="K25" s="34"/>
      <c r="L25" s="36" t="str">
        <f t="shared" ref="L25:L34" si="7">IF(AND(H25&gt;0,OR(B25="",C25="")), "Check","OK")</f>
        <v>OK</v>
      </c>
    </row>
    <row r="26" spans="2:12" x14ac:dyDescent="0.25">
      <c r="B26" s="15"/>
      <c r="C26" s="202"/>
      <c r="D26" s="203"/>
      <c r="E26" s="204"/>
      <c r="F26" s="97">
        <v>37.299999999999997</v>
      </c>
      <c r="G26" s="98"/>
      <c r="H26" s="38">
        <f t="shared" ref="H26:H34" si="8">F26*G26</f>
        <v>0</v>
      </c>
      <c r="I26" s="17"/>
      <c r="J26" s="34">
        <f t="shared" ref="J26:J30" si="9">SUM(H26:I26)</f>
        <v>0</v>
      </c>
      <c r="K26" s="34"/>
      <c r="L26" s="36" t="str">
        <f t="shared" ref="L26:L30" si="10">IF(AND(H26&gt;0,OR(B26="",C26="")), "Check","OK")</f>
        <v>OK</v>
      </c>
    </row>
    <row r="27" spans="2:12" x14ac:dyDescent="0.25">
      <c r="B27" s="15"/>
      <c r="C27" s="202"/>
      <c r="D27" s="203"/>
      <c r="E27" s="204"/>
      <c r="F27" s="97">
        <v>37.299999999999997</v>
      </c>
      <c r="G27" s="98"/>
      <c r="H27" s="38">
        <f t="shared" si="8"/>
        <v>0</v>
      </c>
      <c r="I27" s="17"/>
      <c r="J27" s="34">
        <f t="shared" si="9"/>
        <v>0</v>
      </c>
      <c r="K27" s="34"/>
      <c r="L27" s="36" t="str">
        <f t="shared" si="10"/>
        <v>OK</v>
      </c>
    </row>
    <row r="28" spans="2:12" x14ac:dyDescent="0.25">
      <c r="B28" s="15"/>
      <c r="C28" s="202"/>
      <c r="D28" s="203"/>
      <c r="E28" s="204"/>
      <c r="F28" s="97">
        <v>37.299999999999997</v>
      </c>
      <c r="G28" s="98"/>
      <c r="H28" s="38">
        <f t="shared" si="8"/>
        <v>0</v>
      </c>
      <c r="I28" s="17"/>
      <c r="J28" s="34">
        <f t="shared" si="9"/>
        <v>0</v>
      </c>
      <c r="K28" s="34"/>
      <c r="L28" s="36" t="str">
        <f t="shared" si="10"/>
        <v>OK</v>
      </c>
    </row>
    <row r="29" spans="2:12" x14ac:dyDescent="0.25">
      <c r="B29" s="15"/>
      <c r="C29" s="202"/>
      <c r="D29" s="203"/>
      <c r="E29" s="204"/>
      <c r="F29" s="97">
        <v>37.299999999999997</v>
      </c>
      <c r="G29" s="98"/>
      <c r="H29" s="38">
        <f t="shared" si="8"/>
        <v>0</v>
      </c>
      <c r="I29" s="17"/>
      <c r="J29" s="34">
        <f t="shared" si="9"/>
        <v>0</v>
      </c>
      <c r="K29" s="34"/>
      <c r="L29" s="36" t="str">
        <f t="shared" si="10"/>
        <v>OK</v>
      </c>
    </row>
    <row r="30" spans="2:12" x14ac:dyDescent="0.25">
      <c r="B30" s="15"/>
      <c r="C30" s="202"/>
      <c r="D30" s="203"/>
      <c r="E30" s="204"/>
      <c r="F30" s="97">
        <v>37.299999999999997</v>
      </c>
      <c r="G30" s="98"/>
      <c r="H30" s="38">
        <f t="shared" si="8"/>
        <v>0</v>
      </c>
      <c r="I30" s="17"/>
      <c r="J30" s="34">
        <f t="shared" si="9"/>
        <v>0</v>
      </c>
      <c r="K30" s="34"/>
      <c r="L30" s="36" t="str">
        <f t="shared" si="10"/>
        <v>OK</v>
      </c>
    </row>
    <row r="31" spans="2:12" x14ac:dyDescent="0.25">
      <c r="B31" s="15"/>
      <c r="C31" s="202"/>
      <c r="D31" s="203"/>
      <c r="E31" s="204"/>
      <c r="F31" s="97">
        <v>37.299999999999997</v>
      </c>
      <c r="G31" s="98"/>
      <c r="H31" s="38">
        <f t="shared" si="8"/>
        <v>0</v>
      </c>
      <c r="I31" s="17"/>
      <c r="J31" s="34">
        <f t="shared" si="0"/>
        <v>0</v>
      </c>
      <c r="K31" s="34"/>
      <c r="L31" s="36" t="str">
        <f t="shared" si="7"/>
        <v>OK</v>
      </c>
    </row>
    <row r="32" spans="2:12" x14ac:dyDescent="0.25">
      <c r="B32" s="15"/>
      <c r="C32" s="202"/>
      <c r="D32" s="203"/>
      <c r="E32" s="204"/>
      <c r="F32" s="97">
        <v>37.299999999999997</v>
      </c>
      <c r="G32" s="98"/>
      <c r="H32" s="38">
        <f t="shared" si="8"/>
        <v>0</v>
      </c>
      <c r="I32" s="17"/>
      <c r="J32" s="34">
        <f t="shared" si="0"/>
        <v>0</v>
      </c>
      <c r="K32" s="34"/>
      <c r="L32" s="36" t="str">
        <f t="shared" si="7"/>
        <v>OK</v>
      </c>
    </row>
    <row r="33" spans="2:12" x14ac:dyDescent="0.25">
      <c r="B33" s="15"/>
      <c r="C33" s="202"/>
      <c r="D33" s="203"/>
      <c r="E33" s="204"/>
      <c r="F33" s="97">
        <v>37.299999999999997</v>
      </c>
      <c r="G33" s="98"/>
      <c r="H33" s="38">
        <f t="shared" si="8"/>
        <v>0</v>
      </c>
      <c r="I33" s="17"/>
      <c r="J33" s="34">
        <f t="shared" si="0"/>
        <v>0</v>
      </c>
      <c r="K33" s="34"/>
      <c r="L33" s="36" t="str">
        <f t="shared" si="7"/>
        <v>OK</v>
      </c>
    </row>
    <row r="34" spans="2:12" ht="11" thickBot="1" x14ac:dyDescent="0.3">
      <c r="B34" s="18"/>
      <c r="C34" s="205"/>
      <c r="D34" s="206"/>
      <c r="E34" s="207"/>
      <c r="F34" s="99">
        <v>37.299999999999997</v>
      </c>
      <c r="G34" s="100"/>
      <c r="H34" s="41">
        <f t="shared" si="8"/>
        <v>0</v>
      </c>
      <c r="I34" s="20"/>
      <c r="J34" s="35">
        <f t="shared" si="0"/>
        <v>0</v>
      </c>
      <c r="K34" s="35"/>
      <c r="L34" s="36" t="str">
        <f t="shared" si="7"/>
        <v>OK</v>
      </c>
    </row>
    <row r="35" spans="2:12" x14ac:dyDescent="0.25">
      <c r="B35" s="83" t="s">
        <v>66</v>
      </c>
      <c r="C35" s="187"/>
      <c r="D35" s="188"/>
      <c r="E35" s="188"/>
      <c r="F35" s="95" t="s">
        <v>79</v>
      </c>
      <c r="G35" s="96" t="s">
        <v>80</v>
      </c>
      <c r="H35" s="30">
        <f>SUM(H36:H45)</f>
        <v>0</v>
      </c>
      <c r="I35" s="31">
        <f t="shared" ref="I35" si="11">SUM(I36:I45)</f>
        <v>0</v>
      </c>
      <c r="J35" s="32">
        <f t="shared" si="0"/>
        <v>0</v>
      </c>
      <c r="K35" s="32"/>
      <c r="L35" s="37"/>
    </row>
    <row r="36" spans="2:12" x14ac:dyDescent="0.25">
      <c r="B36" s="15"/>
      <c r="C36" s="202"/>
      <c r="D36" s="203"/>
      <c r="E36" s="204"/>
      <c r="F36" s="97">
        <v>37.299999999999997</v>
      </c>
      <c r="G36" s="98"/>
      <c r="H36" s="38">
        <f>F36*G36</f>
        <v>0</v>
      </c>
      <c r="I36" s="17"/>
      <c r="J36" s="34">
        <f t="shared" si="0"/>
        <v>0</v>
      </c>
      <c r="K36" s="34"/>
      <c r="L36" s="36" t="str">
        <f t="shared" ref="L36:L45" si="12">IF(AND(H36&gt;0,OR(B36="",C36="")), "Check","OK")</f>
        <v>OK</v>
      </c>
    </row>
    <row r="37" spans="2:12" x14ac:dyDescent="0.25">
      <c r="B37" s="15"/>
      <c r="C37" s="202"/>
      <c r="D37" s="203"/>
      <c r="E37" s="204"/>
      <c r="F37" s="97">
        <v>37.299999999999997</v>
      </c>
      <c r="G37" s="98"/>
      <c r="H37" s="38">
        <f t="shared" ref="H37:H45" si="13">F37*G37</f>
        <v>0</v>
      </c>
      <c r="I37" s="17"/>
      <c r="J37" s="34">
        <f t="shared" ref="J37:J41" si="14">SUM(H37:I37)</f>
        <v>0</v>
      </c>
      <c r="K37" s="34"/>
      <c r="L37" s="36" t="str">
        <f t="shared" ref="L37:L41" si="15">IF(AND(H37&gt;0,OR(B37="",C37="")), "Check","OK")</f>
        <v>OK</v>
      </c>
    </row>
    <row r="38" spans="2:12" x14ac:dyDescent="0.25">
      <c r="B38" s="15"/>
      <c r="C38" s="202"/>
      <c r="D38" s="203"/>
      <c r="E38" s="204"/>
      <c r="F38" s="97">
        <v>37.299999999999997</v>
      </c>
      <c r="G38" s="98"/>
      <c r="H38" s="38">
        <f t="shared" si="13"/>
        <v>0</v>
      </c>
      <c r="I38" s="17"/>
      <c r="J38" s="34">
        <f t="shared" si="14"/>
        <v>0</v>
      </c>
      <c r="K38" s="34"/>
      <c r="L38" s="36" t="str">
        <f t="shared" si="15"/>
        <v>OK</v>
      </c>
    </row>
    <row r="39" spans="2:12" x14ac:dyDescent="0.25">
      <c r="B39" s="15"/>
      <c r="C39" s="202"/>
      <c r="D39" s="203"/>
      <c r="E39" s="204"/>
      <c r="F39" s="97">
        <v>37.299999999999997</v>
      </c>
      <c r="G39" s="98"/>
      <c r="H39" s="38">
        <f t="shared" si="13"/>
        <v>0</v>
      </c>
      <c r="I39" s="17"/>
      <c r="J39" s="34">
        <f t="shared" si="14"/>
        <v>0</v>
      </c>
      <c r="K39" s="34"/>
      <c r="L39" s="36" t="str">
        <f t="shared" si="15"/>
        <v>OK</v>
      </c>
    </row>
    <row r="40" spans="2:12" x14ac:dyDescent="0.25">
      <c r="B40" s="15"/>
      <c r="C40" s="202"/>
      <c r="D40" s="203"/>
      <c r="E40" s="204"/>
      <c r="F40" s="97">
        <v>37.299999999999997</v>
      </c>
      <c r="G40" s="98"/>
      <c r="H40" s="38">
        <f t="shared" si="13"/>
        <v>0</v>
      </c>
      <c r="I40" s="17"/>
      <c r="J40" s="34">
        <f t="shared" si="14"/>
        <v>0</v>
      </c>
      <c r="K40" s="34"/>
      <c r="L40" s="36" t="str">
        <f t="shared" si="15"/>
        <v>OK</v>
      </c>
    </row>
    <row r="41" spans="2:12" x14ac:dyDescent="0.25">
      <c r="B41" s="15"/>
      <c r="C41" s="202"/>
      <c r="D41" s="203"/>
      <c r="E41" s="204"/>
      <c r="F41" s="97">
        <v>37.299999999999997</v>
      </c>
      <c r="G41" s="98"/>
      <c r="H41" s="38">
        <f t="shared" si="13"/>
        <v>0</v>
      </c>
      <c r="I41" s="17"/>
      <c r="J41" s="34">
        <f t="shared" si="14"/>
        <v>0</v>
      </c>
      <c r="K41" s="34"/>
      <c r="L41" s="36" t="str">
        <f t="shared" si="15"/>
        <v>OK</v>
      </c>
    </row>
    <row r="42" spans="2:12" x14ac:dyDescent="0.25">
      <c r="B42" s="15"/>
      <c r="C42" s="202"/>
      <c r="D42" s="203"/>
      <c r="E42" s="204"/>
      <c r="F42" s="97">
        <v>37.299999999999997</v>
      </c>
      <c r="G42" s="98"/>
      <c r="H42" s="38">
        <f t="shared" si="13"/>
        <v>0</v>
      </c>
      <c r="I42" s="17"/>
      <c r="J42" s="34">
        <f t="shared" si="0"/>
        <v>0</v>
      </c>
      <c r="K42" s="34"/>
      <c r="L42" s="36" t="str">
        <f t="shared" si="12"/>
        <v>OK</v>
      </c>
    </row>
    <row r="43" spans="2:12" x14ac:dyDescent="0.25">
      <c r="B43" s="15"/>
      <c r="C43" s="202"/>
      <c r="D43" s="203"/>
      <c r="E43" s="204"/>
      <c r="F43" s="97">
        <v>37.299999999999997</v>
      </c>
      <c r="G43" s="98"/>
      <c r="H43" s="38">
        <f t="shared" si="13"/>
        <v>0</v>
      </c>
      <c r="I43" s="17"/>
      <c r="J43" s="34">
        <f t="shared" si="0"/>
        <v>0</v>
      </c>
      <c r="K43" s="34"/>
      <c r="L43" s="36" t="str">
        <f t="shared" si="12"/>
        <v>OK</v>
      </c>
    </row>
    <row r="44" spans="2:12" x14ac:dyDescent="0.25">
      <c r="B44" s="15"/>
      <c r="C44" s="202"/>
      <c r="D44" s="203"/>
      <c r="E44" s="204"/>
      <c r="F44" s="97">
        <v>37.299999999999997</v>
      </c>
      <c r="G44" s="98"/>
      <c r="H44" s="38">
        <f t="shared" si="13"/>
        <v>0</v>
      </c>
      <c r="I44" s="17"/>
      <c r="J44" s="34">
        <f t="shared" si="0"/>
        <v>0</v>
      </c>
      <c r="K44" s="34"/>
      <c r="L44" s="36" t="str">
        <f t="shared" si="12"/>
        <v>OK</v>
      </c>
    </row>
    <row r="45" spans="2:12" ht="11" thickBot="1" x14ac:dyDescent="0.3">
      <c r="B45" s="18"/>
      <c r="C45" s="205"/>
      <c r="D45" s="206"/>
      <c r="E45" s="207"/>
      <c r="F45" s="99">
        <v>37.299999999999997</v>
      </c>
      <c r="G45" s="100"/>
      <c r="H45" s="41">
        <f t="shared" si="13"/>
        <v>0</v>
      </c>
      <c r="I45" s="20"/>
      <c r="J45" s="35">
        <f t="shared" si="0"/>
        <v>0</v>
      </c>
      <c r="K45" s="35"/>
      <c r="L45" s="36" t="str">
        <f t="shared" si="12"/>
        <v>OK</v>
      </c>
    </row>
    <row r="46" spans="2:12" ht="11" thickBot="1" x14ac:dyDescent="0.3">
      <c r="B46" s="2" t="s">
        <v>101</v>
      </c>
      <c r="C46" s="224"/>
      <c r="D46" s="225"/>
      <c r="E46" s="225"/>
      <c r="F46" s="225"/>
      <c r="G46" s="226"/>
      <c r="H46" s="25">
        <f>SUM(H47:H61)</f>
        <v>0</v>
      </c>
      <c r="I46" s="26">
        <f>SUM(I47:I61)</f>
        <v>0</v>
      </c>
      <c r="J46" s="27">
        <f t="shared" ref="J46" si="16">SUM(H46:I46)</f>
        <v>0</v>
      </c>
      <c r="K46" s="32"/>
      <c r="L46" s="37"/>
    </row>
    <row r="47" spans="2:12" x14ac:dyDescent="0.25">
      <c r="B47" s="15"/>
      <c r="C47" s="211"/>
      <c r="D47" s="212"/>
      <c r="E47" s="212"/>
      <c r="F47" s="212"/>
      <c r="G47" s="213"/>
      <c r="H47" s="16"/>
      <c r="I47" s="17"/>
      <c r="J47" s="34">
        <f t="shared" si="0"/>
        <v>0</v>
      </c>
      <c r="K47" s="34"/>
      <c r="L47" s="36" t="str">
        <f t="shared" ref="L47:L51" si="17">IF(AND(H47&gt;0,OR(B47="",C47="")), "Check","OK")</f>
        <v>OK</v>
      </c>
    </row>
    <row r="48" spans="2:12" x14ac:dyDescent="0.25">
      <c r="B48" s="15"/>
      <c r="C48" s="211"/>
      <c r="D48" s="212"/>
      <c r="E48" s="212"/>
      <c r="F48" s="212"/>
      <c r="G48" s="213"/>
      <c r="H48" s="16"/>
      <c r="I48" s="17"/>
      <c r="J48" s="34">
        <f t="shared" si="0"/>
        <v>0</v>
      </c>
      <c r="K48" s="34"/>
      <c r="L48" s="36" t="str">
        <f t="shared" si="17"/>
        <v>OK</v>
      </c>
    </row>
    <row r="49" spans="2:13" x14ac:dyDescent="0.25">
      <c r="B49" s="15"/>
      <c r="C49" s="211"/>
      <c r="D49" s="212"/>
      <c r="E49" s="212"/>
      <c r="F49" s="212"/>
      <c r="G49" s="213"/>
      <c r="H49" s="16"/>
      <c r="I49" s="17"/>
      <c r="J49" s="34">
        <f t="shared" si="0"/>
        <v>0</v>
      </c>
      <c r="K49" s="34"/>
      <c r="L49" s="36" t="str">
        <f t="shared" si="17"/>
        <v>OK</v>
      </c>
    </row>
    <row r="50" spans="2:13" x14ac:dyDescent="0.25">
      <c r="B50" s="15"/>
      <c r="C50" s="211"/>
      <c r="D50" s="212"/>
      <c r="E50" s="212"/>
      <c r="F50" s="212"/>
      <c r="G50" s="213"/>
      <c r="H50" s="16"/>
      <c r="I50" s="17"/>
      <c r="J50" s="34">
        <f t="shared" si="0"/>
        <v>0</v>
      </c>
      <c r="K50" s="34"/>
      <c r="L50" s="36" t="str">
        <f t="shared" si="17"/>
        <v>OK</v>
      </c>
    </row>
    <row r="51" spans="2:13" x14ac:dyDescent="0.25">
      <c r="B51" s="15"/>
      <c r="C51" s="211"/>
      <c r="D51" s="212"/>
      <c r="E51" s="212"/>
      <c r="F51" s="212"/>
      <c r="G51" s="213"/>
      <c r="H51" s="16"/>
      <c r="I51" s="17"/>
      <c r="J51" s="34">
        <f t="shared" si="0"/>
        <v>0</v>
      </c>
      <c r="K51" s="34"/>
      <c r="L51" s="36" t="str">
        <f t="shared" si="17"/>
        <v>OK</v>
      </c>
    </row>
    <row r="52" spans="2:13" x14ac:dyDescent="0.25">
      <c r="B52" s="15"/>
      <c r="C52" s="211"/>
      <c r="D52" s="212"/>
      <c r="E52" s="212"/>
      <c r="F52" s="212"/>
      <c r="G52" s="213"/>
      <c r="H52" s="16"/>
      <c r="I52" s="17"/>
      <c r="J52" s="34">
        <f t="shared" si="0"/>
        <v>0</v>
      </c>
      <c r="K52" s="34"/>
      <c r="L52" s="36" t="str">
        <f t="shared" ref="L52:L56" si="18">IF(AND(H52&gt;0,OR(B52="",C52="")), "Check","OK")</f>
        <v>OK</v>
      </c>
    </row>
    <row r="53" spans="2:13" x14ac:dyDescent="0.25">
      <c r="B53" s="15"/>
      <c r="C53" s="211"/>
      <c r="D53" s="212"/>
      <c r="E53" s="212"/>
      <c r="F53" s="212"/>
      <c r="G53" s="213"/>
      <c r="H53" s="16"/>
      <c r="I53" s="17"/>
      <c r="J53" s="34">
        <f t="shared" si="0"/>
        <v>0</v>
      </c>
      <c r="K53" s="34"/>
      <c r="L53" s="36" t="str">
        <f t="shared" si="18"/>
        <v>OK</v>
      </c>
    </row>
    <row r="54" spans="2:13" x14ac:dyDescent="0.25">
      <c r="B54" s="15"/>
      <c r="C54" s="211"/>
      <c r="D54" s="212"/>
      <c r="E54" s="212"/>
      <c r="F54" s="212"/>
      <c r="G54" s="213"/>
      <c r="H54" s="16"/>
      <c r="I54" s="17"/>
      <c r="J54" s="34">
        <f t="shared" si="0"/>
        <v>0</v>
      </c>
      <c r="K54" s="34"/>
      <c r="L54" s="36" t="str">
        <f t="shared" si="18"/>
        <v>OK</v>
      </c>
    </row>
    <row r="55" spans="2:13" x14ac:dyDescent="0.25">
      <c r="B55" s="15"/>
      <c r="C55" s="211"/>
      <c r="D55" s="212"/>
      <c r="E55" s="212"/>
      <c r="F55" s="212"/>
      <c r="G55" s="213"/>
      <c r="H55" s="16"/>
      <c r="I55" s="17"/>
      <c r="J55" s="34">
        <f t="shared" si="0"/>
        <v>0</v>
      </c>
      <c r="K55" s="34"/>
      <c r="L55" s="36" t="str">
        <f t="shared" si="18"/>
        <v>OK</v>
      </c>
    </row>
    <row r="56" spans="2:13" x14ac:dyDescent="0.25">
      <c r="B56" s="15"/>
      <c r="C56" s="211"/>
      <c r="D56" s="212"/>
      <c r="E56" s="212"/>
      <c r="F56" s="212"/>
      <c r="G56" s="213"/>
      <c r="H56" s="16"/>
      <c r="I56" s="17"/>
      <c r="J56" s="34">
        <f t="shared" si="0"/>
        <v>0</v>
      </c>
      <c r="K56" s="34"/>
      <c r="L56" s="36" t="str">
        <f t="shared" si="18"/>
        <v>OK</v>
      </c>
    </row>
    <row r="57" spans="2:13" x14ac:dyDescent="0.25">
      <c r="B57" s="15"/>
      <c r="C57" s="211"/>
      <c r="D57" s="212"/>
      <c r="E57" s="212"/>
      <c r="F57" s="212"/>
      <c r="G57" s="213"/>
      <c r="H57" s="16"/>
      <c r="I57" s="17"/>
      <c r="J57" s="34">
        <f t="shared" si="0"/>
        <v>0</v>
      </c>
      <c r="K57" s="34"/>
      <c r="L57" s="36" t="str">
        <f t="shared" ref="L57:L61" si="19">IF(AND(H57&gt;0,OR(B57="",C57="")), "Check","OK")</f>
        <v>OK</v>
      </c>
    </row>
    <row r="58" spans="2:13" x14ac:dyDescent="0.25">
      <c r="B58" s="15"/>
      <c r="C58" s="211"/>
      <c r="D58" s="212"/>
      <c r="E58" s="212"/>
      <c r="F58" s="212"/>
      <c r="G58" s="213"/>
      <c r="H58" s="16"/>
      <c r="I58" s="17"/>
      <c r="J58" s="34">
        <f t="shared" si="0"/>
        <v>0</v>
      </c>
      <c r="K58" s="34"/>
      <c r="L58" s="36" t="str">
        <f t="shared" si="19"/>
        <v>OK</v>
      </c>
    </row>
    <row r="59" spans="2:13" x14ac:dyDescent="0.25">
      <c r="B59" s="15"/>
      <c r="C59" s="211"/>
      <c r="D59" s="212"/>
      <c r="E59" s="212"/>
      <c r="F59" s="212"/>
      <c r="G59" s="213"/>
      <c r="H59" s="16"/>
      <c r="I59" s="17"/>
      <c r="J59" s="34">
        <f t="shared" si="0"/>
        <v>0</v>
      </c>
      <c r="K59" s="34"/>
      <c r="L59" s="36" t="str">
        <f t="shared" si="19"/>
        <v>OK</v>
      </c>
    </row>
    <row r="60" spans="2:13" x14ac:dyDescent="0.25">
      <c r="B60" s="15"/>
      <c r="C60" s="211"/>
      <c r="D60" s="212"/>
      <c r="E60" s="212"/>
      <c r="F60" s="212"/>
      <c r="G60" s="213"/>
      <c r="H60" s="16"/>
      <c r="I60" s="17"/>
      <c r="J60" s="34">
        <f t="shared" si="0"/>
        <v>0</v>
      </c>
      <c r="K60" s="34"/>
      <c r="L60" s="36" t="str">
        <f t="shared" si="19"/>
        <v>OK</v>
      </c>
    </row>
    <row r="61" spans="2:13" ht="11" thickBot="1" x14ac:dyDescent="0.3">
      <c r="B61" s="15"/>
      <c r="C61" s="211"/>
      <c r="D61" s="212"/>
      <c r="E61" s="212"/>
      <c r="F61" s="212"/>
      <c r="G61" s="213"/>
      <c r="H61" s="16"/>
      <c r="I61" s="17"/>
      <c r="J61" s="34">
        <f t="shared" si="0"/>
        <v>0</v>
      </c>
      <c r="K61" s="34"/>
      <c r="L61" s="36" t="str">
        <f t="shared" si="19"/>
        <v>OK</v>
      </c>
    </row>
    <row r="62" spans="2:13" ht="32.15" customHeight="1" thickBot="1" x14ac:dyDescent="0.3">
      <c r="B62" s="77" t="s">
        <v>67</v>
      </c>
      <c r="C62" s="197"/>
      <c r="D62" s="198"/>
      <c r="E62" s="198"/>
      <c r="F62" s="198"/>
      <c r="G62" s="199"/>
      <c r="H62" s="25">
        <f>SUM(H63:H63)</f>
        <v>0</v>
      </c>
      <c r="I62" s="26">
        <f>SUM(I63:I63)</f>
        <v>0</v>
      </c>
      <c r="J62" s="27">
        <f t="shared" si="0"/>
        <v>0</v>
      </c>
      <c r="K62" s="33">
        <v>0.2</v>
      </c>
      <c r="L62" s="80" t="str">
        <f>IF(H62=0,"",IF((H62/H12)&lt;=K62,"OK","Violazione della soglia. Necessario rivedere i dati prodotti."))</f>
        <v/>
      </c>
    </row>
    <row r="63" spans="2:13" x14ac:dyDescent="0.25">
      <c r="B63" s="83" t="s">
        <v>68</v>
      </c>
      <c r="C63" s="208"/>
      <c r="D63" s="209"/>
      <c r="E63" s="209"/>
      <c r="F63" s="209"/>
      <c r="G63" s="210"/>
      <c r="H63" s="30">
        <f>20%*H12</f>
        <v>0</v>
      </c>
      <c r="I63" s="31"/>
      <c r="J63" s="32">
        <f t="shared" si="0"/>
        <v>0</v>
      </c>
      <c r="K63" s="32"/>
      <c r="L63" s="37"/>
      <c r="M63" s="54"/>
    </row>
    <row r="64" spans="2:13" ht="40" customHeight="1" x14ac:dyDescent="0.25">
      <c r="B64" s="223" t="s">
        <v>126</v>
      </c>
      <c r="C64" s="223"/>
      <c r="D64" s="223"/>
      <c r="E64" s="223"/>
      <c r="F64" s="223"/>
      <c r="G64" s="223"/>
      <c r="H64" s="223"/>
      <c r="I64" s="223"/>
      <c r="J64" s="223"/>
      <c r="K64" s="223"/>
      <c r="L64" s="223"/>
    </row>
    <row r="65" spans="2:12" hidden="1" x14ac:dyDescent="0.25">
      <c r="B65" s="81"/>
      <c r="C65" s="81"/>
      <c r="D65" s="81"/>
      <c r="E65" s="81"/>
      <c r="F65" s="81"/>
      <c r="G65" s="81"/>
      <c r="H65" s="81"/>
      <c r="I65" s="81"/>
      <c r="J65" s="81"/>
      <c r="K65" s="82"/>
      <c r="L65" s="36" t="str">
        <f>IF((COUNTIF(L13:L63,"check"))&gt;0,"CHECK","OK")</f>
        <v>OK</v>
      </c>
    </row>
    <row r="70" spans="2:12" ht="22" customHeight="1" x14ac:dyDescent="0.25"/>
    <row r="71" spans="2:12" ht="22" customHeight="1" x14ac:dyDescent="0.25"/>
    <row r="72" spans="2:12" ht="22" customHeight="1" x14ac:dyDescent="0.25"/>
    <row r="73" spans="2:12" ht="22" customHeight="1" x14ac:dyDescent="0.25"/>
    <row r="74" spans="2:12" ht="22" customHeight="1" x14ac:dyDescent="0.25"/>
    <row r="75" spans="2:12" ht="40" customHeight="1" x14ac:dyDescent="0.25"/>
    <row r="79" spans="2:12" x14ac:dyDescent="0.25">
      <c r="B79" s="106"/>
    </row>
    <row r="84" spans="2:2" x14ac:dyDescent="0.25">
      <c r="B84" s="107"/>
    </row>
    <row r="85" spans="2:2" x14ac:dyDescent="0.25">
      <c r="B85" s="88"/>
    </row>
    <row r="150" spans="1:1" x14ac:dyDescent="0.25">
      <c r="A150" t="s">
        <v>125</v>
      </c>
    </row>
  </sheetData>
  <sheetProtection algorithmName="SHA-512" hashValue="xkQLaBY8tQNqa6nK17zjPdBPkyIHp0XVtmLN3EIBDCeXBa8FvW9kL3pTATRj3IYgvnnZduwmoMYbEnyAnoZCsA==" saltValue="IrCSGkGk5mgbhSqvlRJT/w==" spinCount="100000" sheet="1" formatColumns="0" formatRows="0"/>
  <mergeCells count="64">
    <mergeCell ref="C39:E39"/>
    <mergeCell ref="C38:E38"/>
    <mergeCell ref="C37:E37"/>
    <mergeCell ref="C36:E36"/>
    <mergeCell ref="D3:F4"/>
    <mergeCell ref="D5:F5"/>
    <mergeCell ref="D6:F6"/>
    <mergeCell ref="C35:E35"/>
    <mergeCell ref="C30:E30"/>
    <mergeCell ref="C29:E29"/>
    <mergeCell ref="C28:E28"/>
    <mergeCell ref="C34:E34"/>
    <mergeCell ref="C33:E33"/>
    <mergeCell ref="C32:E32"/>
    <mergeCell ref="C31:E31"/>
    <mergeCell ref="B9:L9"/>
    <mergeCell ref="B3:C5"/>
    <mergeCell ref="G3:G5"/>
    <mergeCell ref="B64:L64"/>
    <mergeCell ref="C56:G56"/>
    <mergeCell ref="C57:G57"/>
    <mergeCell ref="C58:G58"/>
    <mergeCell ref="C59:G59"/>
    <mergeCell ref="C55:G55"/>
    <mergeCell ref="C46:G46"/>
    <mergeCell ref="C47:G47"/>
    <mergeCell ref="C48:G48"/>
    <mergeCell ref="C49:G49"/>
    <mergeCell ref="C50:G50"/>
    <mergeCell ref="C51:G51"/>
    <mergeCell ref="C19:E19"/>
    <mergeCell ref="C18:E18"/>
    <mergeCell ref="C62:G62"/>
    <mergeCell ref="C63:G63"/>
    <mergeCell ref="C27:E27"/>
    <mergeCell ref="C26:E26"/>
    <mergeCell ref="C25:E25"/>
    <mergeCell ref="C52:G52"/>
    <mergeCell ref="C53:G53"/>
    <mergeCell ref="C54:G54"/>
    <mergeCell ref="C60:G60"/>
    <mergeCell ref="C61:G61"/>
    <mergeCell ref="C45:E45"/>
    <mergeCell ref="C44:E44"/>
    <mergeCell ref="C43:E43"/>
    <mergeCell ref="C42:E42"/>
    <mergeCell ref="C41:E41"/>
    <mergeCell ref="C40:E40"/>
    <mergeCell ref="C24:E24"/>
    <mergeCell ref="B6:C6"/>
    <mergeCell ref="C10:G10"/>
    <mergeCell ref="C11:G11"/>
    <mergeCell ref="C12:G12"/>
    <mergeCell ref="B7:L7"/>
    <mergeCell ref="B8:L8"/>
    <mergeCell ref="C14:E14"/>
    <mergeCell ref="C13:E13"/>
    <mergeCell ref="C17:E17"/>
    <mergeCell ref="C16:E16"/>
    <mergeCell ref="C15:E15"/>
    <mergeCell ref="C23:E23"/>
    <mergeCell ref="C22:E22"/>
    <mergeCell ref="C21:E21"/>
    <mergeCell ref="C20:E20"/>
  </mergeCells>
  <conditionalFormatting sqref="G6">
    <cfRule type="containsText" dxfId="57" priority="11" operator="containsText" text="ERRORE: solo le Piccole Imprese ammissibili per creazione di nuove imprese in de minimis. RIFORMULARE">
      <formula>NOT(ISERROR(SEARCH("ERRORE: solo le Piccole Imprese ammissibili per creazione di nuove imprese in de minimis. RIFORMULARE",G6)))</formula>
    </cfRule>
    <cfRule type="containsText" dxfId="56" priority="19" operator="containsText" text="OK">
      <formula>NOT(ISERROR(SEARCH("OK",G6)))</formula>
    </cfRule>
    <cfRule type="containsText" dxfId="55" priority="20" operator="containsText" text="ERRORE: solo le Piccole Imprese sono ammissibili a contributo ai sensi dell'Art. 22del Reg. 651. RIFORMULARE">
      <formula>NOT(ISERROR(SEARCH("ERRORE: solo le Piccole Imprese sono ammissibili a contributo ai sensi dell'Art. 22del Reg. 651. RIFORMULARE",G6)))</formula>
    </cfRule>
  </conditionalFormatting>
  <conditionalFormatting sqref="L11">
    <cfRule type="containsText" dxfId="54" priority="14" operator="containsText" text="Rivedere importi spesa ammissibile">
      <formula>NOT(ISERROR(SEARCH("Rivedere importi spesa ammissibile",L11)))</formula>
    </cfRule>
    <cfRule type="containsText" dxfId="53" priority="15" operator="containsText" text="OK">
      <formula>NOT(ISERROR(SEARCH("OK",L11)))</formula>
    </cfRule>
    <cfRule type="containsText" dxfId="52" priority="16" operator="containsText" text="NON AMMISSIBILE">
      <formula>NOT(ISERROR(SEARCH("NON AMMISSIBILE",L11)))</formula>
    </cfRule>
  </conditionalFormatting>
  <conditionalFormatting sqref="L62">
    <cfRule type="containsText" dxfId="51" priority="9" operator="containsText" text="OK">
      <formula>NOT(ISERROR(SEARCH("OK",L62)))</formula>
    </cfRule>
    <cfRule type="containsText" dxfId="50" priority="10" operator="containsText" text="Violazione della soglia. Necessario rivedere i dati prodotti.">
      <formula>NOT(ISERROR(SEARCH("Violazione della soglia. Necessario rivedere i dati prodotti.",L62)))</formula>
    </cfRule>
  </conditionalFormatting>
  <conditionalFormatting sqref="L14">
    <cfRule type="containsText" dxfId="49" priority="7" operator="containsText" text="ok">
      <formula>NOT(ISERROR(SEARCH("ok",L14)))</formula>
    </cfRule>
    <cfRule type="containsText" dxfId="48" priority="8" operator="containsText" text="Check">
      <formula>NOT(ISERROR(SEARCH("Check",L14)))</formula>
    </cfRule>
  </conditionalFormatting>
  <conditionalFormatting sqref="L65">
    <cfRule type="containsText" dxfId="47" priority="3" operator="containsText" text="ok">
      <formula>NOT(ISERROR(SEARCH("ok",L65)))</formula>
    </cfRule>
    <cfRule type="containsText" dxfId="46" priority="4" operator="containsText" text="Check">
      <formula>NOT(ISERROR(SEARCH("Check",L65)))</formula>
    </cfRule>
  </conditionalFormatting>
  <conditionalFormatting sqref="L47:L50 L25:L34 L15:L23 L36:L45 L59:L61">
    <cfRule type="containsText" dxfId="45" priority="5" operator="containsText" text="ok">
      <formula>NOT(ISERROR(SEARCH("ok",L15)))</formula>
    </cfRule>
    <cfRule type="containsText" dxfId="44" priority="6" operator="containsText" text="Check">
      <formula>NOT(ISERROR(SEARCH("Check",L15)))</formula>
    </cfRule>
  </conditionalFormatting>
  <conditionalFormatting sqref="L51:L58">
    <cfRule type="containsText" dxfId="43" priority="1" operator="containsText" text="ok">
      <formula>NOT(ISERROR(SEARCH("ok",L51)))</formula>
    </cfRule>
    <cfRule type="containsText" dxfId="42" priority="2" operator="containsText" text="Check">
      <formula>NOT(ISERROR(SEARCH("Check",L51)))</formula>
    </cfRule>
  </conditionalFormatting>
  <printOptions horizontalCentered="1" verticalCentered="1"/>
  <pageMargins left="0.11811023622047245" right="0.11811023622047245" top="0.15748031496062992" bottom="0.59055118110236227" header="0.31496062992125984" footer="0.31496062992125984"/>
  <pageSetup paperSize="9" scale="55" orientation="landscape" r:id="rId1"/>
  <headerFooter>
    <oddFooter>&amp;L&amp;F - &amp;A - &amp;D - &amp;T</oddFooter>
  </headerFooter>
  <rowBreaks count="1" manualBreakCount="1">
    <brk id="66" max="16383" man="1"/>
  </rowBreaks>
  <ignoredErrors>
    <ignoredError sqref="H14:H23" unlockedFormula="1"/>
    <ignoredError sqref="H24 H35 J46" 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Valore non valido_x000a_Selezionare una delle opzioni disponibili_x000a_" xr:uid="{AC0976DD-B2E8-4C19-9988-06AF35233B73}">
          <x14:formula1>
            <xm:f>Elenco!$D$6:$D$7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B2:V61"/>
  <sheetViews>
    <sheetView showGridLines="0" view="pageBreakPreview" topLeftCell="A2" zoomScale="75" zoomScaleNormal="90" zoomScaleSheetLayoutView="75" workbookViewId="0">
      <pane xSplit="2" ySplit="5" topLeftCell="C7" activePane="bottomRight" state="frozenSplit"/>
      <selection activeCell="H55" sqref="H55"/>
      <selection pane="topRight" activeCell="H55" sqref="H55"/>
      <selection pane="bottomLeft" activeCell="H55" sqref="H55"/>
      <selection pane="bottomRight" activeCell="C58" sqref="C58:T58"/>
    </sheetView>
  </sheetViews>
  <sheetFormatPr defaultRowHeight="10.5" x14ac:dyDescent="0.25"/>
  <cols>
    <col min="2" max="2" width="46.625" customWidth="1"/>
    <col min="3" max="21" width="14.875" customWidth="1"/>
  </cols>
  <sheetData>
    <row r="2" spans="2:22" ht="15.5" x14ac:dyDescent="0.25">
      <c r="B2" s="103" t="s">
        <v>127</v>
      </c>
      <c r="C2" s="105"/>
      <c r="D2" s="105"/>
      <c r="E2" s="105"/>
      <c r="F2" s="105"/>
      <c r="G2" s="105"/>
      <c r="H2" s="105"/>
      <c r="I2" s="105"/>
      <c r="J2" s="105"/>
      <c r="K2" s="105"/>
      <c r="L2" s="105"/>
      <c r="M2" s="105"/>
      <c r="N2" s="105"/>
      <c r="O2" s="105"/>
      <c r="P2" s="105"/>
      <c r="Q2" s="105"/>
      <c r="R2" s="105"/>
      <c r="S2" s="105"/>
      <c r="T2" s="105"/>
      <c r="U2" s="105"/>
      <c r="V2" s="105"/>
    </row>
    <row r="3" spans="2:22" x14ac:dyDescent="0.25">
      <c r="B3" s="236" t="s">
        <v>102</v>
      </c>
      <c r="C3" s="236"/>
      <c r="D3" s="236"/>
      <c r="E3" s="236"/>
      <c r="F3" s="237" t="str">
        <f>IF(U6="","",IF(V59="OK","OK","Predisporre/Rivedere articolazione temporale"))</f>
        <v>OK</v>
      </c>
      <c r="G3" s="237"/>
      <c r="H3" s="237"/>
      <c r="I3" s="237"/>
      <c r="J3" s="105"/>
      <c r="K3" s="105"/>
      <c r="L3" s="105"/>
      <c r="M3" s="105"/>
      <c r="N3" s="105"/>
      <c r="O3" s="105"/>
      <c r="P3" s="105"/>
      <c r="Q3" s="105"/>
      <c r="R3" s="105"/>
      <c r="S3" s="105"/>
      <c r="T3" s="105"/>
      <c r="U3" s="105"/>
      <c r="V3" s="105"/>
    </row>
    <row r="4" spans="2:22" ht="11" thickBot="1" x14ac:dyDescent="0.3">
      <c r="B4" s="108"/>
      <c r="C4" s="105"/>
      <c r="D4" s="105"/>
      <c r="E4" s="105"/>
      <c r="F4" s="105"/>
      <c r="G4" s="105"/>
      <c r="H4" s="105"/>
      <c r="I4" s="105"/>
      <c r="J4" s="105"/>
      <c r="K4" s="105"/>
      <c r="L4" s="105"/>
      <c r="M4" s="105"/>
      <c r="N4" s="105"/>
      <c r="O4" s="105"/>
      <c r="P4" s="105"/>
      <c r="Q4" s="105"/>
      <c r="R4" s="105"/>
      <c r="S4" s="105"/>
      <c r="T4" s="105"/>
      <c r="U4" s="105"/>
      <c r="V4" s="105"/>
    </row>
    <row r="5" spans="2:22" ht="11" thickBot="1" x14ac:dyDescent="0.3">
      <c r="B5" s="5" t="s">
        <v>4</v>
      </c>
      <c r="C5" s="5" t="s">
        <v>13</v>
      </c>
      <c r="D5" s="6" t="s">
        <v>14</v>
      </c>
      <c r="E5" s="6" t="s">
        <v>15</v>
      </c>
      <c r="F5" s="6" t="s">
        <v>16</v>
      </c>
      <c r="G5" s="6" t="s">
        <v>17</v>
      </c>
      <c r="H5" s="6" t="s">
        <v>18</v>
      </c>
      <c r="I5" s="6" t="s">
        <v>19</v>
      </c>
      <c r="J5" s="6" t="s">
        <v>20</v>
      </c>
      <c r="K5" s="6" t="s">
        <v>21</v>
      </c>
      <c r="L5" s="6" t="s">
        <v>22</v>
      </c>
      <c r="M5" s="6" t="s">
        <v>23</v>
      </c>
      <c r="N5" s="6" t="s">
        <v>24</v>
      </c>
      <c r="O5" s="6" t="s">
        <v>25</v>
      </c>
      <c r="P5" s="6" t="s">
        <v>26</v>
      </c>
      <c r="Q5" s="6" t="s">
        <v>27</v>
      </c>
      <c r="R5" s="6" t="s">
        <v>28</v>
      </c>
      <c r="S5" s="6" t="s">
        <v>29</v>
      </c>
      <c r="T5" s="6" t="s">
        <v>30</v>
      </c>
      <c r="U5" s="7" t="s">
        <v>2</v>
      </c>
      <c r="V5" s="105"/>
    </row>
    <row r="6" spans="2:22" ht="12.5" thickBot="1" x14ac:dyDescent="0.3">
      <c r="B6" s="3" t="s">
        <v>5</v>
      </c>
      <c r="C6" s="22">
        <f>C7+C41+C57</f>
        <v>0</v>
      </c>
      <c r="D6" s="22">
        <f t="shared" ref="D6:T6" si="0">D7+D41+D57</f>
        <v>0</v>
      </c>
      <c r="E6" s="22">
        <f t="shared" si="0"/>
        <v>0</v>
      </c>
      <c r="F6" s="22">
        <f t="shared" si="0"/>
        <v>0</v>
      </c>
      <c r="G6" s="22">
        <f t="shared" si="0"/>
        <v>0</v>
      </c>
      <c r="H6" s="22">
        <f t="shared" si="0"/>
        <v>0</v>
      </c>
      <c r="I6" s="22">
        <f t="shared" si="0"/>
        <v>0</v>
      </c>
      <c r="J6" s="22">
        <f t="shared" si="0"/>
        <v>0</v>
      </c>
      <c r="K6" s="22">
        <f t="shared" si="0"/>
        <v>0</v>
      </c>
      <c r="L6" s="22">
        <f t="shared" si="0"/>
        <v>0</v>
      </c>
      <c r="M6" s="22">
        <f t="shared" si="0"/>
        <v>0</v>
      </c>
      <c r="N6" s="22">
        <f t="shared" si="0"/>
        <v>0</v>
      </c>
      <c r="O6" s="22">
        <f t="shared" si="0"/>
        <v>0</v>
      </c>
      <c r="P6" s="22">
        <f t="shared" si="0"/>
        <v>0</v>
      </c>
      <c r="Q6" s="22">
        <f t="shared" si="0"/>
        <v>0</v>
      </c>
      <c r="R6" s="22">
        <f t="shared" si="0"/>
        <v>0</v>
      </c>
      <c r="S6" s="22">
        <f t="shared" si="0"/>
        <v>0</v>
      </c>
      <c r="T6" s="22">
        <f t="shared" si="0"/>
        <v>0</v>
      </c>
      <c r="U6" s="22">
        <f t="shared" ref="U6:U37" si="1">SUM(C6:T6)</f>
        <v>0</v>
      </c>
      <c r="V6" s="21" t="str">
        <f>IF(U6='1'!J11,"OK","CHECK")</f>
        <v>OK</v>
      </c>
    </row>
    <row r="7" spans="2:22" ht="11" thickBot="1" x14ac:dyDescent="0.3">
      <c r="B7" s="77" t="str">
        <f>'1'!B12</f>
        <v>Spese per il personale</v>
      </c>
      <c r="C7" s="25">
        <f t="shared" ref="C7:I7" si="2">C8+C19+C30</f>
        <v>0</v>
      </c>
      <c r="D7" s="25">
        <f t="shared" si="2"/>
        <v>0</v>
      </c>
      <c r="E7" s="25">
        <f t="shared" si="2"/>
        <v>0</v>
      </c>
      <c r="F7" s="25">
        <f t="shared" si="2"/>
        <v>0</v>
      </c>
      <c r="G7" s="25">
        <f t="shared" si="2"/>
        <v>0</v>
      </c>
      <c r="H7" s="25">
        <f t="shared" si="2"/>
        <v>0</v>
      </c>
      <c r="I7" s="25">
        <f t="shared" si="2"/>
        <v>0</v>
      </c>
      <c r="J7" s="25">
        <f t="shared" ref="J7:T7" si="3">J8+J19+J30</f>
        <v>0</v>
      </c>
      <c r="K7" s="25">
        <f t="shared" si="3"/>
        <v>0</v>
      </c>
      <c r="L7" s="25">
        <f t="shared" si="3"/>
        <v>0</v>
      </c>
      <c r="M7" s="25">
        <f t="shared" si="3"/>
        <v>0</v>
      </c>
      <c r="N7" s="25">
        <f t="shared" si="3"/>
        <v>0</v>
      </c>
      <c r="O7" s="25">
        <f t="shared" si="3"/>
        <v>0</v>
      </c>
      <c r="P7" s="25">
        <f t="shared" si="3"/>
        <v>0</v>
      </c>
      <c r="Q7" s="25">
        <f t="shared" si="3"/>
        <v>0</v>
      </c>
      <c r="R7" s="25">
        <f t="shared" si="3"/>
        <v>0</v>
      </c>
      <c r="S7" s="25">
        <f t="shared" si="3"/>
        <v>0</v>
      </c>
      <c r="T7" s="25">
        <f t="shared" si="3"/>
        <v>0</v>
      </c>
      <c r="U7" s="25">
        <f t="shared" si="1"/>
        <v>0</v>
      </c>
      <c r="V7" s="21" t="str">
        <f>IF(U7='1'!J12,"OK","CHECK")</f>
        <v>OK</v>
      </c>
    </row>
    <row r="8" spans="2:22" x14ac:dyDescent="0.25">
      <c r="B8" s="83" t="str">
        <f>'1'!B13</f>
        <v>Ricercatori</v>
      </c>
      <c r="C8" s="30">
        <f t="shared" ref="C8:I8" si="4">SUM(C9:C18)</f>
        <v>0</v>
      </c>
      <c r="D8" s="30">
        <f t="shared" si="4"/>
        <v>0</v>
      </c>
      <c r="E8" s="30">
        <f t="shared" si="4"/>
        <v>0</v>
      </c>
      <c r="F8" s="30">
        <f t="shared" si="4"/>
        <v>0</v>
      </c>
      <c r="G8" s="30">
        <f t="shared" si="4"/>
        <v>0</v>
      </c>
      <c r="H8" s="30">
        <f t="shared" si="4"/>
        <v>0</v>
      </c>
      <c r="I8" s="30">
        <f t="shared" si="4"/>
        <v>0</v>
      </c>
      <c r="J8" s="30">
        <f t="shared" ref="J8:T8" si="5">SUM(J9:J18)</f>
        <v>0</v>
      </c>
      <c r="K8" s="30">
        <f t="shared" si="5"/>
        <v>0</v>
      </c>
      <c r="L8" s="30">
        <f t="shared" si="5"/>
        <v>0</v>
      </c>
      <c r="M8" s="30">
        <f t="shared" si="5"/>
        <v>0</v>
      </c>
      <c r="N8" s="30">
        <f t="shared" si="5"/>
        <v>0</v>
      </c>
      <c r="O8" s="30">
        <f t="shared" si="5"/>
        <v>0</v>
      </c>
      <c r="P8" s="30">
        <f t="shared" si="5"/>
        <v>0</v>
      </c>
      <c r="Q8" s="30">
        <f t="shared" si="5"/>
        <v>0</v>
      </c>
      <c r="R8" s="30">
        <f t="shared" si="5"/>
        <v>0</v>
      </c>
      <c r="S8" s="30">
        <f t="shared" si="5"/>
        <v>0</v>
      </c>
      <c r="T8" s="30">
        <f t="shared" si="5"/>
        <v>0</v>
      </c>
      <c r="U8" s="30">
        <f t="shared" si="1"/>
        <v>0</v>
      </c>
      <c r="V8" s="21" t="str">
        <f>IF(U8='1'!J13,"OK","CHECK")</f>
        <v>OK</v>
      </c>
    </row>
    <row r="9" spans="2:22" x14ac:dyDescent="0.25">
      <c r="B9" s="101">
        <f>'1'!B14</f>
        <v>0</v>
      </c>
      <c r="C9" s="16"/>
      <c r="D9" s="16"/>
      <c r="E9" s="16"/>
      <c r="F9" s="16"/>
      <c r="G9" s="16"/>
      <c r="H9" s="16"/>
      <c r="I9" s="16"/>
      <c r="J9" s="16"/>
      <c r="K9" s="16"/>
      <c r="L9" s="16"/>
      <c r="M9" s="16"/>
      <c r="N9" s="16"/>
      <c r="O9" s="16"/>
      <c r="P9" s="16"/>
      <c r="Q9" s="16"/>
      <c r="R9" s="16"/>
      <c r="S9" s="16"/>
      <c r="T9" s="16"/>
      <c r="U9" s="38">
        <f t="shared" si="1"/>
        <v>0</v>
      </c>
      <c r="V9" s="21" t="str">
        <f>IF(U9='1'!J14,"OK","CHECK")</f>
        <v>OK</v>
      </c>
    </row>
    <row r="10" spans="2:22" x14ac:dyDescent="0.25">
      <c r="B10" s="101">
        <f>'1'!B15</f>
        <v>0</v>
      </c>
      <c r="C10" s="16"/>
      <c r="D10" s="16"/>
      <c r="E10" s="16"/>
      <c r="F10" s="16"/>
      <c r="G10" s="16"/>
      <c r="H10" s="16"/>
      <c r="I10" s="16"/>
      <c r="J10" s="16"/>
      <c r="K10" s="16"/>
      <c r="L10" s="16"/>
      <c r="M10" s="16"/>
      <c r="N10" s="16"/>
      <c r="O10" s="16"/>
      <c r="P10" s="16"/>
      <c r="Q10" s="16"/>
      <c r="R10" s="16"/>
      <c r="S10" s="16"/>
      <c r="T10" s="16"/>
      <c r="U10" s="38">
        <f t="shared" si="1"/>
        <v>0</v>
      </c>
      <c r="V10" s="21" t="str">
        <f>IF(U10='1'!J15,"OK","CHECK")</f>
        <v>OK</v>
      </c>
    </row>
    <row r="11" spans="2:22" x14ac:dyDescent="0.25">
      <c r="B11" s="101">
        <f>'1'!B16</f>
        <v>0</v>
      </c>
      <c r="C11" s="16"/>
      <c r="D11" s="16"/>
      <c r="E11" s="16"/>
      <c r="F11" s="16"/>
      <c r="G11" s="16"/>
      <c r="H11" s="16"/>
      <c r="I11" s="16"/>
      <c r="J11" s="16"/>
      <c r="K11" s="16"/>
      <c r="L11" s="16"/>
      <c r="M11" s="16"/>
      <c r="N11" s="16"/>
      <c r="O11" s="16"/>
      <c r="P11" s="16"/>
      <c r="Q11" s="16"/>
      <c r="R11" s="16"/>
      <c r="S11" s="16"/>
      <c r="T11" s="16"/>
      <c r="U11" s="38">
        <f t="shared" si="1"/>
        <v>0</v>
      </c>
      <c r="V11" s="21" t="str">
        <f>IF(U11='1'!J16,"OK","CHECK")</f>
        <v>OK</v>
      </c>
    </row>
    <row r="12" spans="2:22" x14ac:dyDescent="0.25">
      <c r="B12" s="101">
        <f>'1'!B17</f>
        <v>0</v>
      </c>
      <c r="C12" s="16"/>
      <c r="D12" s="16"/>
      <c r="E12" s="16"/>
      <c r="F12" s="16"/>
      <c r="G12" s="16"/>
      <c r="H12" s="16"/>
      <c r="I12" s="16"/>
      <c r="J12" s="16"/>
      <c r="K12" s="16"/>
      <c r="L12" s="16"/>
      <c r="M12" s="16"/>
      <c r="N12" s="16"/>
      <c r="O12" s="16"/>
      <c r="P12" s="16"/>
      <c r="Q12" s="16"/>
      <c r="R12" s="16"/>
      <c r="S12" s="16"/>
      <c r="T12" s="16"/>
      <c r="U12" s="38">
        <f t="shared" si="1"/>
        <v>0</v>
      </c>
      <c r="V12" s="21" t="str">
        <f>IF(U12='1'!J17,"OK","CHECK")</f>
        <v>OK</v>
      </c>
    </row>
    <row r="13" spans="2:22" x14ac:dyDescent="0.25">
      <c r="B13" s="101">
        <f>'1'!B18</f>
        <v>0</v>
      </c>
      <c r="C13" s="16"/>
      <c r="D13" s="16"/>
      <c r="E13" s="16"/>
      <c r="F13" s="16"/>
      <c r="G13" s="16"/>
      <c r="H13" s="16"/>
      <c r="I13" s="16"/>
      <c r="J13" s="16"/>
      <c r="K13" s="16"/>
      <c r="L13" s="16"/>
      <c r="M13" s="16"/>
      <c r="N13" s="16"/>
      <c r="O13" s="16"/>
      <c r="P13" s="16"/>
      <c r="Q13" s="16"/>
      <c r="R13" s="16"/>
      <c r="S13" s="16"/>
      <c r="T13" s="16"/>
      <c r="U13" s="38">
        <f t="shared" si="1"/>
        <v>0</v>
      </c>
      <c r="V13" s="21" t="str">
        <f>IF(U13='1'!J18,"OK","CHECK")</f>
        <v>OK</v>
      </c>
    </row>
    <row r="14" spans="2:22" x14ac:dyDescent="0.25">
      <c r="B14" s="101">
        <f>'1'!B19</f>
        <v>0</v>
      </c>
      <c r="C14" s="16"/>
      <c r="D14" s="16"/>
      <c r="E14" s="16"/>
      <c r="F14" s="16"/>
      <c r="G14" s="16"/>
      <c r="H14" s="16"/>
      <c r="I14" s="16"/>
      <c r="J14" s="16"/>
      <c r="K14" s="16"/>
      <c r="L14" s="16"/>
      <c r="M14" s="16"/>
      <c r="N14" s="16"/>
      <c r="O14" s="16"/>
      <c r="P14" s="16"/>
      <c r="Q14" s="16"/>
      <c r="R14" s="16"/>
      <c r="S14" s="16"/>
      <c r="T14" s="16"/>
      <c r="U14" s="38">
        <f t="shared" si="1"/>
        <v>0</v>
      </c>
      <c r="V14" s="21" t="str">
        <f>IF(U14='1'!J19,"OK","CHECK")</f>
        <v>OK</v>
      </c>
    </row>
    <row r="15" spans="2:22" x14ac:dyDescent="0.25">
      <c r="B15" s="101">
        <f>'1'!B20</f>
        <v>0</v>
      </c>
      <c r="C15" s="16"/>
      <c r="D15" s="16"/>
      <c r="E15" s="16"/>
      <c r="F15" s="16"/>
      <c r="G15" s="16"/>
      <c r="H15" s="16"/>
      <c r="I15" s="16"/>
      <c r="J15" s="16"/>
      <c r="K15" s="16"/>
      <c r="L15" s="16"/>
      <c r="M15" s="16"/>
      <c r="N15" s="16"/>
      <c r="O15" s="16"/>
      <c r="P15" s="16"/>
      <c r="Q15" s="16"/>
      <c r="R15" s="16"/>
      <c r="S15" s="16"/>
      <c r="T15" s="16"/>
      <c r="U15" s="38">
        <f t="shared" si="1"/>
        <v>0</v>
      </c>
      <c r="V15" s="21" t="str">
        <f>IF(U15='1'!J20,"OK","CHECK")</f>
        <v>OK</v>
      </c>
    </row>
    <row r="16" spans="2:22" x14ac:dyDescent="0.25">
      <c r="B16" s="101">
        <f>'1'!B21</f>
        <v>0</v>
      </c>
      <c r="C16" s="16"/>
      <c r="D16" s="16"/>
      <c r="E16" s="16"/>
      <c r="F16" s="16"/>
      <c r="G16" s="16"/>
      <c r="H16" s="16"/>
      <c r="I16" s="16"/>
      <c r="J16" s="16"/>
      <c r="K16" s="16"/>
      <c r="L16" s="16"/>
      <c r="M16" s="16"/>
      <c r="N16" s="16"/>
      <c r="O16" s="16"/>
      <c r="P16" s="16"/>
      <c r="Q16" s="16"/>
      <c r="R16" s="16"/>
      <c r="S16" s="16"/>
      <c r="T16" s="16"/>
      <c r="U16" s="38">
        <f t="shared" si="1"/>
        <v>0</v>
      </c>
      <c r="V16" s="21" t="str">
        <f>IF(U16='1'!J21,"OK","CHECK")</f>
        <v>OK</v>
      </c>
    </row>
    <row r="17" spans="2:22" x14ac:dyDescent="0.25">
      <c r="B17" s="101">
        <f>'1'!B22</f>
        <v>0</v>
      </c>
      <c r="C17" s="16"/>
      <c r="D17" s="16"/>
      <c r="E17" s="16"/>
      <c r="F17" s="16"/>
      <c r="G17" s="16"/>
      <c r="H17" s="16"/>
      <c r="I17" s="16"/>
      <c r="J17" s="16"/>
      <c r="K17" s="16"/>
      <c r="L17" s="16"/>
      <c r="M17" s="16"/>
      <c r="N17" s="16"/>
      <c r="O17" s="16"/>
      <c r="P17" s="16"/>
      <c r="Q17" s="16"/>
      <c r="R17" s="16"/>
      <c r="S17" s="16"/>
      <c r="T17" s="16"/>
      <c r="U17" s="38">
        <f t="shared" si="1"/>
        <v>0</v>
      </c>
      <c r="V17" s="21" t="str">
        <f>IF(U17='1'!J22,"OK","CHECK")</f>
        <v>OK</v>
      </c>
    </row>
    <row r="18" spans="2:22" ht="11" thickBot="1" x14ac:dyDescent="0.3">
      <c r="B18" s="101">
        <f>'1'!B23</f>
        <v>0</v>
      </c>
      <c r="C18" s="19"/>
      <c r="D18" s="19"/>
      <c r="E18" s="19"/>
      <c r="F18" s="19"/>
      <c r="G18" s="19"/>
      <c r="H18" s="19"/>
      <c r="I18" s="19"/>
      <c r="J18" s="19"/>
      <c r="K18" s="19"/>
      <c r="L18" s="19"/>
      <c r="M18" s="19"/>
      <c r="N18" s="19"/>
      <c r="O18" s="19"/>
      <c r="P18" s="19"/>
      <c r="Q18" s="19"/>
      <c r="R18" s="19"/>
      <c r="S18" s="19"/>
      <c r="T18" s="19"/>
      <c r="U18" s="41">
        <f t="shared" si="1"/>
        <v>0</v>
      </c>
      <c r="V18" s="21" t="str">
        <f>IF(U18='1'!J23,"OK","CHECK")</f>
        <v>OK</v>
      </c>
    </row>
    <row r="19" spans="2:22" x14ac:dyDescent="0.25">
      <c r="B19" s="83" t="str">
        <f>'1'!B24</f>
        <v>Tecnici</v>
      </c>
      <c r="C19" s="30">
        <f t="shared" ref="C19:T19" si="6">SUM(C20:C29)</f>
        <v>0</v>
      </c>
      <c r="D19" s="30">
        <f t="shared" si="6"/>
        <v>0</v>
      </c>
      <c r="E19" s="30">
        <f t="shared" si="6"/>
        <v>0</v>
      </c>
      <c r="F19" s="30">
        <f t="shared" si="6"/>
        <v>0</v>
      </c>
      <c r="G19" s="30">
        <f t="shared" si="6"/>
        <v>0</v>
      </c>
      <c r="H19" s="30">
        <f t="shared" si="6"/>
        <v>0</v>
      </c>
      <c r="I19" s="30">
        <f t="shared" si="6"/>
        <v>0</v>
      </c>
      <c r="J19" s="30">
        <f t="shared" si="6"/>
        <v>0</v>
      </c>
      <c r="K19" s="30">
        <f t="shared" si="6"/>
        <v>0</v>
      </c>
      <c r="L19" s="30">
        <f t="shared" si="6"/>
        <v>0</v>
      </c>
      <c r="M19" s="30">
        <f t="shared" si="6"/>
        <v>0</v>
      </c>
      <c r="N19" s="30">
        <f t="shared" si="6"/>
        <v>0</v>
      </c>
      <c r="O19" s="30">
        <f t="shared" si="6"/>
        <v>0</v>
      </c>
      <c r="P19" s="30">
        <f t="shared" si="6"/>
        <v>0</v>
      </c>
      <c r="Q19" s="30">
        <f t="shared" si="6"/>
        <v>0</v>
      </c>
      <c r="R19" s="30">
        <f t="shared" si="6"/>
        <v>0</v>
      </c>
      <c r="S19" s="30">
        <f t="shared" si="6"/>
        <v>0</v>
      </c>
      <c r="T19" s="30">
        <f t="shared" si="6"/>
        <v>0</v>
      </c>
      <c r="U19" s="30">
        <f t="shared" si="1"/>
        <v>0</v>
      </c>
      <c r="V19" s="21" t="str">
        <f>IF(U19='1'!J24,"OK","CHECK")</f>
        <v>OK</v>
      </c>
    </row>
    <row r="20" spans="2:22" x14ac:dyDescent="0.25">
      <c r="B20" s="101">
        <f>'1'!B25</f>
        <v>0</v>
      </c>
      <c r="C20" s="16"/>
      <c r="D20" s="16"/>
      <c r="E20" s="16"/>
      <c r="F20" s="16"/>
      <c r="G20" s="16"/>
      <c r="H20" s="16"/>
      <c r="I20" s="16"/>
      <c r="J20" s="16"/>
      <c r="K20" s="16"/>
      <c r="L20" s="16"/>
      <c r="M20" s="16"/>
      <c r="N20" s="16"/>
      <c r="O20" s="16"/>
      <c r="P20" s="16"/>
      <c r="Q20" s="16"/>
      <c r="R20" s="16"/>
      <c r="S20" s="16"/>
      <c r="T20" s="16"/>
      <c r="U20" s="38">
        <f t="shared" si="1"/>
        <v>0</v>
      </c>
      <c r="V20" s="21" t="str">
        <f>IF(U20='1'!J25,"OK","CHECK")</f>
        <v>OK</v>
      </c>
    </row>
    <row r="21" spans="2:22" x14ac:dyDescent="0.25">
      <c r="B21" s="101">
        <f>'1'!B26</f>
        <v>0</v>
      </c>
      <c r="C21" s="16"/>
      <c r="D21" s="16"/>
      <c r="E21" s="16"/>
      <c r="F21" s="16"/>
      <c r="G21" s="16"/>
      <c r="H21" s="16"/>
      <c r="I21" s="16"/>
      <c r="J21" s="16"/>
      <c r="K21" s="16"/>
      <c r="L21" s="16"/>
      <c r="M21" s="16"/>
      <c r="N21" s="16"/>
      <c r="O21" s="16"/>
      <c r="P21" s="16"/>
      <c r="Q21" s="16"/>
      <c r="R21" s="16"/>
      <c r="S21" s="16"/>
      <c r="T21" s="16"/>
      <c r="U21" s="38">
        <f t="shared" si="1"/>
        <v>0</v>
      </c>
      <c r="V21" s="21" t="str">
        <f>IF(U21='1'!J26,"OK","CHECK")</f>
        <v>OK</v>
      </c>
    </row>
    <row r="22" spans="2:22" x14ac:dyDescent="0.25">
      <c r="B22" s="101">
        <f>'1'!B27</f>
        <v>0</v>
      </c>
      <c r="C22" s="16"/>
      <c r="D22" s="16"/>
      <c r="E22" s="16"/>
      <c r="F22" s="16"/>
      <c r="G22" s="16"/>
      <c r="H22" s="16"/>
      <c r="I22" s="16"/>
      <c r="J22" s="16"/>
      <c r="K22" s="16"/>
      <c r="L22" s="16"/>
      <c r="M22" s="16"/>
      <c r="N22" s="16"/>
      <c r="O22" s="16"/>
      <c r="P22" s="16"/>
      <c r="Q22" s="16"/>
      <c r="R22" s="16"/>
      <c r="S22" s="16"/>
      <c r="T22" s="16"/>
      <c r="U22" s="38">
        <f t="shared" si="1"/>
        <v>0</v>
      </c>
      <c r="V22" s="21" t="str">
        <f>IF(U22='1'!J27,"OK","CHECK")</f>
        <v>OK</v>
      </c>
    </row>
    <row r="23" spans="2:22" x14ac:dyDescent="0.25">
      <c r="B23" s="101">
        <f>'1'!B28</f>
        <v>0</v>
      </c>
      <c r="C23" s="16"/>
      <c r="D23" s="16"/>
      <c r="E23" s="16"/>
      <c r="F23" s="16"/>
      <c r="G23" s="16"/>
      <c r="H23" s="16"/>
      <c r="I23" s="16"/>
      <c r="J23" s="16"/>
      <c r="K23" s="16"/>
      <c r="L23" s="16"/>
      <c r="M23" s="16"/>
      <c r="N23" s="16"/>
      <c r="O23" s="16"/>
      <c r="P23" s="16"/>
      <c r="Q23" s="16"/>
      <c r="R23" s="16"/>
      <c r="S23" s="16"/>
      <c r="T23" s="16"/>
      <c r="U23" s="38">
        <f t="shared" si="1"/>
        <v>0</v>
      </c>
      <c r="V23" s="21" t="str">
        <f>IF(U23='1'!J28,"OK","CHECK")</f>
        <v>OK</v>
      </c>
    </row>
    <row r="24" spans="2:22" x14ac:dyDescent="0.25">
      <c r="B24" s="101">
        <f>'1'!B29</f>
        <v>0</v>
      </c>
      <c r="C24" s="16"/>
      <c r="D24" s="16"/>
      <c r="E24" s="16"/>
      <c r="F24" s="16"/>
      <c r="G24" s="16"/>
      <c r="H24" s="16"/>
      <c r="I24" s="16"/>
      <c r="J24" s="16"/>
      <c r="K24" s="16"/>
      <c r="L24" s="16"/>
      <c r="M24" s="16"/>
      <c r="N24" s="16"/>
      <c r="O24" s="16"/>
      <c r="P24" s="16"/>
      <c r="Q24" s="16"/>
      <c r="R24" s="16"/>
      <c r="S24" s="16"/>
      <c r="T24" s="16"/>
      <c r="U24" s="38">
        <f t="shared" si="1"/>
        <v>0</v>
      </c>
      <c r="V24" s="21" t="str">
        <f>IF(U24='1'!J29,"OK","CHECK")</f>
        <v>OK</v>
      </c>
    </row>
    <row r="25" spans="2:22" x14ac:dyDescent="0.25">
      <c r="B25" s="101">
        <f>'1'!B30</f>
        <v>0</v>
      </c>
      <c r="C25" s="16"/>
      <c r="D25" s="16"/>
      <c r="E25" s="16"/>
      <c r="F25" s="16"/>
      <c r="G25" s="16"/>
      <c r="H25" s="16"/>
      <c r="I25" s="16"/>
      <c r="J25" s="16"/>
      <c r="K25" s="16"/>
      <c r="L25" s="16"/>
      <c r="M25" s="16"/>
      <c r="N25" s="16"/>
      <c r="O25" s="16"/>
      <c r="P25" s="16"/>
      <c r="Q25" s="16"/>
      <c r="R25" s="16"/>
      <c r="S25" s="16"/>
      <c r="T25" s="16"/>
      <c r="U25" s="38">
        <f t="shared" si="1"/>
        <v>0</v>
      </c>
      <c r="V25" s="21" t="str">
        <f>IF(U25='1'!J30,"OK","CHECK")</f>
        <v>OK</v>
      </c>
    </row>
    <row r="26" spans="2:22" x14ac:dyDescent="0.25">
      <c r="B26" s="101">
        <f>'1'!B31</f>
        <v>0</v>
      </c>
      <c r="C26" s="16"/>
      <c r="D26" s="16"/>
      <c r="E26" s="16"/>
      <c r="F26" s="16"/>
      <c r="G26" s="16"/>
      <c r="H26" s="16"/>
      <c r="I26" s="16"/>
      <c r="J26" s="16"/>
      <c r="K26" s="16"/>
      <c r="L26" s="16"/>
      <c r="M26" s="16"/>
      <c r="N26" s="16"/>
      <c r="O26" s="16"/>
      <c r="P26" s="16"/>
      <c r="Q26" s="16"/>
      <c r="R26" s="16"/>
      <c r="S26" s="16"/>
      <c r="T26" s="16"/>
      <c r="U26" s="38">
        <f t="shared" si="1"/>
        <v>0</v>
      </c>
      <c r="V26" s="21" t="str">
        <f>IF(U26='1'!J31,"OK","CHECK")</f>
        <v>OK</v>
      </c>
    </row>
    <row r="27" spans="2:22" x14ac:dyDescent="0.25">
      <c r="B27" s="101">
        <f>'1'!B32</f>
        <v>0</v>
      </c>
      <c r="C27" s="16"/>
      <c r="D27" s="16"/>
      <c r="E27" s="16"/>
      <c r="F27" s="16"/>
      <c r="G27" s="16"/>
      <c r="H27" s="16"/>
      <c r="I27" s="16"/>
      <c r="J27" s="16"/>
      <c r="K27" s="16"/>
      <c r="L27" s="16"/>
      <c r="M27" s="16"/>
      <c r="N27" s="16"/>
      <c r="O27" s="16"/>
      <c r="P27" s="16"/>
      <c r="Q27" s="16"/>
      <c r="R27" s="16"/>
      <c r="S27" s="16"/>
      <c r="T27" s="16"/>
      <c r="U27" s="38">
        <f t="shared" si="1"/>
        <v>0</v>
      </c>
      <c r="V27" s="21" t="str">
        <f>IF(U27='1'!J32,"OK","CHECK")</f>
        <v>OK</v>
      </c>
    </row>
    <row r="28" spans="2:22" x14ac:dyDescent="0.25">
      <c r="B28" s="101">
        <f>'1'!B33</f>
        <v>0</v>
      </c>
      <c r="C28" s="16"/>
      <c r="D28" s="16"/>
      <c r="E28" s="16"/>
      <c r="F28" s="16"/>
      <c r="G28" s="16"/>
      <c r="H28" s="16"/>
      <c r="I28" s="16"/>
      <c r="J28" s="16"/>
      <c r="K28" s="16"/>
      <c r="L28" s="16"/>
      <c r="M28" s="16"/>
      <c r="N28" s="16"/>
      <c r="O28" s="16"/>
      <c r="P28" s="16"/>
      <c r="Q28" s="16"/>
      <c r="R28" s="16"/>
      <c r="S28" s="16"/>
      <c r="T28" s="16"/>
      <c r="U28" s="38">
        <f t="shared" si="1"/>
        <v>0</v>
      </c>
      <c r="V28" s="21" t="str">
        <f>IF(U28='1'!J33,"OK","CHECK")</f>
        <v>OK</v>
      </c>
    </row>
    <row r="29" spans="2:22" ht="11" thickBot="1" x14ac:dyDescent="0.3">
      <c r="B29" s="102">
        <f>'1'!B34</f>
        <v>0</v>
      </c>
      <c r="C29" s="19"/>
      <c r="D29" s="19"/>
      <c r="E29" s="19"/>
      <c r="F29" s="19"/>
      <c r="G29" s="19"/>
      <c r="H29" s="19"/>
      <c r="I29" s="19"/>
      <c r="J29" s="19"/>
      <c r="K29" s="19"/>
      <c r="L29" s="19"/>
      <c r="M29" s="19"/>
      <c r="N29" s="19"/>
      <c r="O29" s="19"/>
      <c r="P29" s="19"/>
      <c r="Q29" s="19"/>
      <c r="R29" s="19"/>
      <c r="S29" s="19"/>
      <c r="T29" s="19"/>
      <c r="U29" s="41">
        <f t="shared" si="1"/>
        <v>0</v>
      </c>
      <c r="V29" s="21" t="str">
        <f>IF(U29='1'!J34,"OK","CHECK")</f>
        <v>OK</v>
      </c>
    </row>
    <row r="30" spans="2:22" x14ac:dyDescent="0.25">
      <c r="B30" s="83" t="str">
        <f>'1'!B35</f>
        <v>Altro personale ausiliario</v>
      </c>
      <c r="C30" s="30">
        <f t="shared" ref="C30:T30" si="7">SUM(C31:C40)</f>
        <v>0</v>
      </c>
      <c r="D30" s="30">
        <f t="shared" si="7"/>
        <v>0</v>
      </c>
      <c r="E30" s="30">
        <f t="shared" si="7"/>
        <v>0</v>
      </c>
      <c r="F30" s="30">
        <f t="shared" si="7"/>
        <v>0</v>
      </c>
      <c r="G30" s="30">
        <f t="shared" si="7"/>
        <v>0</v>
      </c>
      <c r="H30" s="30">
        <f t="shared" si="7"/>
        <v>0</v>
      </c>
      <c r="I30" s="30">
        <f t="shared" si="7"/>
        <v>0</v>
      </c>
      <c r="J30" s="30">
        <f t="shared" si="7"/>
        <v>0</v>
      </c>
      <c r="K30" s="30">
        <f t="shared" si="7"/>
        <v>0</v>
      </c>
      <c r="L30" s="30">
        <f t="shared" si="7"/>
        <v>0</v>
      </c>
      <c r="M30" s="30">
        <f t="shared" si="7"/>
        <v>0</v>
      </c>
      <c r="N30" s="30">
        <f t="shared" si="7"/>
        <v>0</v>
      </c>
      <c r="O30" s="30">
        <f t="shared" si="7"/>
        <v>0</v>
      </c>
      <c r="P30" s="30">
        <f t="shared" si="7"/>
        <v>0</v>
      </c>
      <c r="Q30" s="30">
        <f t="shared" si="7"/>
        <v>0</v>
      </c>
      <c r="R30" s="30">
        <f t="shared" si="7"/>
        <v>0</v>
      </c>
      <c r="S30" s="30">
        <f t="shared" si="7"/>
        <v>0</v>
      </c>
      <c r="T30" s="30">
        <f t="shared" si="7"/>
        <v>0</v>
      </c>
      <c r="U30" s="30">
        <f t="shared" si="1"/>
        <v>0</v>
      </c>
      <c r="V30" s="21" t="str">
        <f>IF(U30='1'!J35,"OK","CHECK")</f>
        <v>OK</v>
      </c>
    </row>
    <row r="31" spans="2:22" x14ac:dyDescent="0.25">
      <c r="B31" s="101">
        <f>'1'!B36</f>
        <v>0</v>
      </c>
      <c r="C31" s="16"/>
      <c r="D31" s="16"/>
      <c r="E31" s="16"/>
      <c r="F31" s="16"/>
      <c r="G31" s="16"/>
      <c r="H31" s="16"/>
      <c r="I31" s="16"/>
      <c r="J31" s="16"/>
      <c r="K31" s="16"/>
      <c r="L31" s="16"/>
      <c r="M31" s="16"/>
      <c r="N31" s="16"/>
      <c r="O31" s="16"/>
      <c r="P31" s="16"/>
      <c r="Q31" s="16"/>
      <c r="R31" s="16"/>
      <c r="S31" s="16"/>
      <c r="T31" s="16"/>
      <c r="U31" s="38">
        <f t="shared" si="1"/>
        <v>0</v>
      </c>
      <c r="V31" s="21" t="str">
        <f>IF(U31='1'!J36,"OK","CHECK")</f>
        <v>OK</v>
      </c>
    </row>
    <row r="32" spans="2:22" x14ac:dyDescent="0.25">
      <c r="B32" s="101">
        <f>'1'!B37</f>
        <v>0</v>
      </c>
      <c r="C32" s="16"/>
      <c r="D32" s="16"/>
      <c r="E32" s="16"/>
      <c r="F32" s="16"/>
      <c r="G32" s="16"/>
      <c r="H32" s="16"/>
      <c r="I32" s="16"/>
      <c r="J32" s="16"/>
      <c r="K32" s="16"/>
      <c r="L32" s="16"/>
      <c r="M32" s="16"/>
      <c r="N32" s="16"/>
      <c r="O32" s="16"/>
      <c r="P32" s="16"/>
      <c r="Q32" s="16"/>
      <c r="R32" s="16"/>
      <c r="S32" s="16"/>
      <c r="T32" s="16"/>
      <c r="U32" s="38">
        <f t="shared" si="1"/>
        <v>0</v>
      </c>
      <c r="V32" s="21" t="str">
        <f>IF(U32='1'!J37,"OK","CHECK")</f>
        <v>OK</v>
      </c>
    </row>
    <row r="33" spans="2:22" x14ac:dyDescent="0.25">
      <c r="B33" s="101">
        <f>'1'!B38</f>
        <v>0</v>
      </c>
      <c r="C33" s="16"/>
      <c r="D33" s="16"/>
      <c r="E33" s="16"/>
      <c r="F33" s="16"/>
      <c r="G33" s="16"/>
      <c r="H33" s="16"/>
      <c r="I33" s="16"/>
      <c r="J33" s="16"/>
      <c r="K33" s="16"/>
      <c r="L33" s="16"/>
      <c r="M33" s="16"/>
      <c r="N33" s="16"/>
      <c r="O33" s="16"/>
      <c r="P33" s="16"/>
      <c r="Q33" s="16"/>
      <c r="R33" s="16"/>
      <c r="S33" s="16"/>
      <c r="T33" s="16"/>
      <c r="U33" s="38">
        <f t="shared" si="1"/>
        <v>0</v>
      </c>
      <c r="V33" s="21" t="str">
        <f>IF(U33='1'!J38,"OK","CHECK")</f>
        <v>OK</v>
      </c>
    </row>
    <row r="34" spans="2:22" x14ac:dyDescent="0.25">
      <c r="B34" s="101">
        <f>'1'!B39</f>
        <v>0</v>
      </c>
      <c r="C34" s="16"/>
      <c r="D34" s="16"/>
      <c r="E34" s="16"/>
      <c r="F34" s="16"/>
      <c r="G34" s="16"/>
      <c r="H34" s="16"/>
      <c r="I34" s="16"/>
      <c r="J34" s="16"/>
      <c r="K34" s="16"/>
      <c r="L34" s="16"/>
      <c r="M34" s="16"/>
      <c r="N34" s="16"/>
      <c r="O34" s="16"/>
      <c r="P34" s="16"/>
      <c r="Q34" s="16"/>
      <c r="R34" s="16"/>
      <c r="S34" s="16"/>
      <c r="T34" s="16"/>
      <c r="U34" s="38">
        <f t="shared" si="1"/>
        <v>0</v>
      </c>
      <c r="V34" s="21" t="str">
        <f>IF(U34='1'!J39,"OK","CHECK")</f>
        <v>OK</v>
      </c>
    </row>
    <row r="35" spans="2:22" x14ac:dyDescent="0.25">
      <c r="B35" s="101">
        <f>'1'!B40</f>
        <v>0</v>
      </c>
      <c r="C35" s="16"/>
      <c r="D35" s="16"/>
      <c r="E35" s="16"/>
      <c r="F35" s="16"/>
      <c r="G35" s="16"/>
      <c r="H35" s="16"/>
      <c r="I35" s="16"/>
      <c r="J35" s="16"/>
      <c r="K35" s="16"/>
      <c r="L35" s="16"/>
      <c r="M35" s="16"/>
      <c r="N35" s="16"/>
      <c r="O35" s="16"/>
      <c r="P35" s="16"/>
      <c r="Q35" s="16"/>
      <c r="R35" s="16"/>
      <c r="S35" s="16"/>
      <c r="T35" s="16"/>
      <c r="U35" s="38">
        <f t="shared" si="1"/>
        <v>0</v>
      </c>
      <c r="V35" s="21" t="str">
        <f>IF(U35='1'!J40,"OK","CHECK")</f>
        <v>OK</v>
      </c>
    </row>
    <row r="36" spans="2:22" x14ac:dyDescent="0.25">
      <c r="B36" s="101">
        <f>'1'!B41</f>
        <v>0</v>
      </c>
      <c r="C36" s="16"/>
      <c r="D36" s="16"/>
      <c r="E36" s="16"/>
      <c r="F36" s="16"/>
      <c r="G36" s="16"/>
      <c r="H36" s="16"/>
      <c r="I36" s="16"/>
      <c r="J36" s="16"/>
      <c r="K36" s="16"/>
      <c r="L36" s="16"/>
      <c r="M36" s="16"/>
      <c r="N36" s="16"/>
      <c r="O36" s="16"/>
      <c r="P36" s="16"/>
      <c r="Q36" s="16"/>
      <c r="R36" s="16"/>
      <c r="S36" s="16"/>
      <c r="T36" s="16"/>
      <c r="U36" s="38">
        <f t="shared" si="1"/>
        <v>0</v>
      </c>
      <c r="V36" s="21" t="str">
        <f>IF(U36='1'!J41,"OK","CHECK")</f>
        <v>OK</v>
      </c>
    </row>
    <row r="37" spans="2:22" x14ac:dyDescent="0.25">
      <c r="B37" s="101">
        <f>'1'!B42</f>
        <v>0</v>
      </c>
      <c r="C37" s="16"/>
      <c r="D37" s="16"/>
      <c r="E37" s="16"/>
      <c r="F37" s="16"/>
      <c r="G37" s="16"/>
      <c r="H37" s="16"/>
      <c r="I37" s="16"/>
      <c r="J37" s="16"/>
      <c r="K37" s="16"/>
      <c r="L37" s="16"/>
      <c r="M37" s="16"/>
      <c r="N37" s="16"/>
      <c r="O37" s="16"/>
      <c r="P37" s="16"/>
      <c r="Q37" s="16"/>
      <c r="R37" s="16"/>
      <c r="S37" s="16"/>
      <c r="T37" s="16"/>
      <c r="U37" s="38">
        <f t="shared" si="1"/>
        <v>0</v>
      </c>
      <c r="V37" s="21" t="str">
        <f>IF(U37='1'!J42,"OK","CHECK")</f>
        <v>OK</v>
      </c>
    </row>
    <row r="38" spans="2:22" x14ac:dyDescent="0.25">
      <c r="B38" s="101">
        <f>'1'!B43</f>
        <v>0</v>
      </c>
      <c r="C38" s="16"/>
      <c r="D38" s="16"/>
      <c r="E38" s="16"/>
      <c r="F38" s="16"/>
      <c r="G38" s="16"/>
      <c r="H38" s="16"/>
      <c r="I38" s="16"/>
      <c r="J38" s="16"/>
      <c r="K38" s="16"/>
      <c r="L38" s="16"/>
      <c r="M38" s="16"/>
      <c r="N38" s="16"/>
      <c r="O38" s="16"/>
      <c r="P38" s="16"/>
      <c r="Q38" s="16"/>
      <c r="R38" s="16"/>
      <c r="S38" s="16"/>
      <c r="T38" s="16"/>
      <c r="U38" s="38">
        <f t="shared" ref="U38:U58" si="8">SUM(C38:T38)</f>
        <v>0</v>
      </c>
      <c r="V38" s="21" t="str">
        <f>IF(U38='1'!J43,"OK","CHECK")</f>
        <v>OK</v>
      </c>
    </row>
    <row r="39" spans="2:22" x14ac:dyDescent="0.25">
      <c r="B39" s="101">
        <f>'1'!B44</f>
        <v>0</v>
      </c>
      <c r="C39" s="16"/>
      <c r="D39" s="16"/>
      <c r="E39" s="16"/>
      <c r="F39" s="16"/>
      <c r="G39" s="16"/>
      <c r="H39" s="16"/>
      <c r="I39" s="16"/>
      <c r="J39" s="16"/>
      <c r="K39" s="16"/>
      <c r="L39" s="16"/>
      <c r="M39" s="16"/>
      <c r="N39" s="16"/>
      <c r="O39" s="16"/>
      <c r="P39" s="16"/>
      <c r="Q39" s="16"/>
      <c r="R39" s="16"/>
      <c r="S39" s="16"/>
      <c r="T39" s="16"/>
      <c r="U39" s="38">
        <f t="shared" si="8"/>
        <v>0</v>
      </c>
      <c r="V39" s="21" t="str">
        <f>IF(U39='1'!J44,"OK","CHECK")</f>
        <v>OK</v>
      </c>
    </row>
    <row r="40" spans="2:22" ht="11" thickBot="1" x14ac:dyDescent="0.3">
      <c r="B40" s="102">
        <f>'1'!B45</f>
        <v>0</v>
      </c>
      <c r="C40" s="19"/>
      <c r="D40" s="19"/>
      <c r="E40" s="19"/>
      <c r="F40" s="19"/>
      <c r="G40" s="19"/>
      <c r="H40" s="19"/>
      <c r="I40" s="19"/>
      <c r="J40" s="19"/>
      <c r="K40" s="19"/>
      <c r="L40" s="19"/>
      <c r="M40" s="19"/>
      <c r="N40" s="19"/>
      <c r="O40" s="19"/>
      <c r="P40" s="19"/>
      <c r="Q40" s="19"/>
      <c r="R40" s="19"/>
      <c r="S40" s="19"/>
      <c r="T40" s="19"/>
      <c r="U40" s="41">
        <f t="shared" si="8"/>
        <v>0</v>
      </c>
      <c r="V40" s="21" t="str">
        <f>IF(U40='1'!J45,"OK","CHECK")</f>
        <v>OK</v>
      </c>
    </row>
    <row r="41" spans="2:22" ht="11" thickBot="1" x14ac:dyDescent="0.3">
      <c r="B41" s="77" t="str">
        <f>'1'!B46</f>
        <v>Spese per consulenze e servizi</v>
      </c>
      <c r="C41" s="25">
        <f>SUM(C42:C56)</f>
        <v>0</v>
      </c>
      <c r="D41" s="25">
        <f t="shared" ref="D41:T41" si="9">SUM(D42:D56)</f>
        <v>0</v>
      </c>
      <c r="E41" s="25">
        <f t="shared" si="9"/>
        <v>0</v>
      </c>
      <c r="F41" s="25">
        <f t="shared" si="9"/>
        <v>0</v>
      </c>
      <c r="G41" s="25">
        <f t="shared" si="9"/>
        <v>0</v>
      </c>
      <c r="H41" s="25">
        <f t="shared" si="9"/>
        <v>0</v>
      </c>
      <c r="I41" s="25">
        <f t="shared" si="9"/>
        <v>0</v>
      </c>
      <c r="J41" s="25">
        <f t="shared" si="9"/>
        <v>0</v>
      </c>
      <c r="K41" s="25">
        <f t="shared" si="9"/>
        <v>0</v>
      </c>
      <c r="L41" s="25">
        <f t="shared" si="9"/>
        <v>0</v>
      </c>
      <c r="M41" s="25">
        <f t="shared" si="9"/>
        <v>0</v>
      </c>
      <c r="N41" s="25">
        <f t="shared" si="9"/>
        <v>0</v>
      </c>
      <c r="O41" s="25">
        <f t="shared" si="9"/>
        <v>0</v>
      </c>
      <c r="P41" s="25">
        <f t="shared" si="9"/>
        <v>0</v>
      </c>
      <c r="Q41" s="25">
        <f t="shared" si="9"/>
        <v>0</v>
      </c>
      <c r="R41" s="25">
        <f t="shared" si="9"/>
        <v>0</v>
      </c>
      <c r="S41" s="25">
        <f t="shared" si="9"/>
        <v>0</v>
      </c>
      <c r="T41" s="25">
        <f t="shared" si="9"/>
        <v>0</v>
      </c>
      <c r="U41" s="25">
        <f t="shared" si="8"/>
        <v>0</v>
      </c>
      <c r="V41" s="21" t="str">
        <f>IF(U41='1'!J46,"OK","CHECK")</f>
        <v>OK</v>
      </c>
    </row>
    <row r="42" spans="2:22" x14ac:dyDescent="0.25">
      <c r="B42" s="101">
        <f>'1'!B47</f>
        <v>0</v>
      </c>
      <c r="C42" s="16"/>
      <c r="D42" s="16"/>
      <c r="E42" s="16"/>
      <c r="F42" s="16"/>
      <c r="G42" s="16"/>
      <c r="H42" s="16"/>
      <c r="I42" s="16"/>
      <c r="J42" s="16"/>
      <c r="K42" s="16"/>
      <c r="L42" s="16"/>
      <c r="M42" s="16"/>
      <c r="N42" s="16"/>
      <c r="O42" s="16"/>
      <c r="P42" s="16"/>
      <c r="Q42" s="16"/>
      <c r="R42" s="16"/>
      <c r="S42" s="16"/>
      <c r="T42" s="16"/>
      <c r="U42" s="38">
        <f t="shared" si="8"/>
        <v>0</v>
      </c>
      <c r="V42" s="21" t="str">
        <f>IF(U42='1'!J47,"OK","CHECK")</f>
        <v>OK</v>
      </c>
    </row>
    <row r="43" spans="2:22" x14ac:dyDescent="0.25">
      <c r="B43" s="101">
        <f>'1'!B48</f>
        <v>0</v>
      </c>
      <c r="C43" s="16"/>
      <c r="D43" s="16"/>
      <c r="E43" s="16"/>
      <c r="F43" s="16"/>
      <c r="G43" s="16"/>
      <c r="H43" s="16"/>
      <c r="I43" s="16"/>
      <c r="J43" s="16"/>
      <c r="K43" s="16"/>
      <c r="L43" s="16"/>
      <c r="M43" s="16"/>
      <c r="N43" s="16"/>
      <c r="O43" s="16"/>
      <c r="P43" s="16"/>
      <c r="Q43" s="16"/>
      <c r="R43" s="16"/>
      <c r="S43" s="16"/>
      <c r="T43" s="16"/>
      <c r="U43" s="38">
        <f t="shared" si="8"/>
        <v>0</v>
      </c>
      <c r="V43" s="21" t="str">
        <f>IF(U43='1'!J48,"OK","CHECK")</f>
        <v>OK</v>
      </c>
    </row>
    <row r="44" spans="2:22" x14ac:dyDescent="0.25">
      <c r="B44" s="101">
        <f>'1'!B49</f>
        <v>0</v>
      </c>
      <c r="C44" s="16"/>
      <c r="D44" s="16"/>
      <c r="E44" s="16"/>
      <c r="F44" s="16"/>
      <c r="G44" s="16"/>
      <c r="H44" s="16"/>
      <c r="I44" s="16"/>
      <c r="J44" s="16"/>
      <c r="K44" s="16"/>
      <c r="L44" s="16"/>
      <c r="M44" s="16"/>
      <c r="N44" s="16"/>
      <c r="O44" s="16"/>
      <c r="P44" s="16"/>
      <c r="Q44" s="16"/>
      <c r="R44" s="16"/>
      <c r="S44" s="16"/>
      <c r="T44" s="16"/>
      <c r="U44" s="38">
        <f t="shared" si="8"/>
        <v>0</v>
      </c>
      <c r="V44" s="21" t="str">
        <f>IF(U44='1'!J49,"OK","CHECK")</f>
        <v>OK</v>
      </c>
    </row>
    <row r="45" spans="2:22" x14ac:dyDescent="0.25">
      <c r="B45" s="101">
        <f>'1'!B50</f>
        <v>0</v>
      </c>
      <c r="C45" s="16"/>
      <c r="D45" s="16"/>
      <c r="E45" s="16"/>
      <c r="F45" s="16"/>
      <c r="G45" s="16"/>
      <c r="H45" s="16"/>
      <c r="I45" s="16"/>
      <c r="J45" s="16"/>
      <c r="K45" s="16"/>
      <c r="L45" s="16"/>
      <c r="M45" s="16"/>
      <c r="N45" s="16"/>
      <c r="O45" s="16"/>
      <c r="P45" s="16"/>
      <c r="Q45" s="16"/>
      <c r="R45" s="16"/>
      <c r="S45" s="16"/>
      <c r="T45" s="16"/>
      <c r="U45" s="38">
        <f t="shared" si="8"/>
        <v>0</v>
      </c>
      <c r="V45" s="21" t="str">
        <f>IF(U45='1'!J50,"OK","CHECK")</f>
        <v>OK</v>
      </c>
    </row>
    <row r="46" spans="2:22" x14ac:dyDescent="0.25">
      <c r="B46" s="101">
        <f>'1'!B51</f>
        <v>0</v>
      </c>
      <c r="C46" s="16"/>
      <c r="D46" s="16"/>
      <c r="E46" s="16"/>
      <c r="F46" s="16"/>
      <c r="G46" s="16"/>
      <c r="H46" s="16"/>
      <c r="I46" s="16"/>
      <c r="J46" s="16"/>
      <c r="K46" s="16"/>
      <c r="L46" s="16"/>
      <c r="M46" s="16"/>
      <c r="N46" s="16"/>
      <c r="O46" s="16"/>
      <c r="P46" s="16"/>
      <c r="Q46" s="16"/>
      <c r="R46" s="16"/>
      <c r="S46" s="16"/>
      <c r="T46" s="16"/>
      <c r="U46" s="38">
        <f t="shared" si="8"/>
        <v>0</v>
      </c>
      <c r="V46" s="21" t="str">
        <f>IF(U46='1'!J51,"OK","CHECK")</f>
        <v>OK</v>
      </c>
    </row>
    <row r="47" spans="2:22" x14ac:dyDescent="0.25">
      <c r="B47" s="101">
        <f>'1'!B52</f>
        <v>0</v>
      </c>
      <c r="C47" s="16"/>
      <c r="D47" s="16"/>
      <c r="E47" s="16"/>
      <c r="F47" s="16"/>
      <c r="G47" s="16"/>
      <c r="H47" s="16"/>
      <c r="I47" s="16"/>
      <c r="J47" s="16"/>
      <c r="K47" s="16"/>
      <c r="L47" s="16"/>
      <c r="M47" s="16"/>
      <c r="N47" s="16"/>
      <c r="O47" s="16"/>
      <c r="P47" s="16"/>
      <c r="Q47" s="16"/>
      <c r="R47" s="16"/>
      <c r="S47" s="16"/>
      <c r="T47" s="16"/>
      <c r="U47" s="38">
        <f t="shared" si="8"/>
        <v>0</v>
      </c>
      <c r="V47" s="21" t="str">
        <f>IF(U47='1'!J52,"OK","CHECK")</f>
        <v>OK</v>
      </c>
    </row>
    <row r="48" spans="2:22" x14ac:dyDescent="0.25">
      <c r="B48" s="101">
        <f>'1'!B53</f>
        <v>0</v>
      </c>
      <c r="C48" s="16"/>
      <c r="D48" s="16"/>
      <c r="E48" s="16"/>
      <c r="F48" s="16"/>
      <c r="G48" s="16"/>
      <c r="H48" s="16"/>
      <c r="I48" s="16"/>
      <c r="J48" s="16"/>
      <c r="K48" s="16"/>
      <c r="L48" s="16"/>
      <c r="M48" s="16"/>
      <c r="N48" s="16"/>
      <c r="O48" s="16"/>
      <c r="P48" s="16"/>
      <c r="Q48" s="16"/>
      <c r="R48" s="16"/>
      <c r="S48" s="16"/>
      <c r="T48" s="16"/>
      <c r="U48" s="38">
        <f t="shared" si="8"/>
        <v>0</v>
      </c>
      <c r="V48" s="21" t="str">
        <f>IF(U48='1'!J53,"OK","CHECK")</f>
        <v>OK</v>
      </c>
    </row>
    <row r="49" spans="2:22" x14ac:dyDescent="0.25">
      <c r="B49" s="101">
        <f>'1'!B54</f>
        <v>0</v>
      </c>
      <c r="C49" s="16"/>
      <c r="D49" s="16"/>
      <c r="E49" s="16"/>
      <c r="F49" s="16"/>
      <c r="G49" s="16"/>
      <c r="H49" s="16"/>
      <c r="I49" s="16"/>
      <c r="J49" s="16"/>
      <c r="K49" s="16"/>
      <c r="L49" s="16"/>
      <c r="M49" s="16"/>
      <c r="N49" s="16"/>
      <c r="O49" s="16"/>
      <c r="P49" s="16"/>
      <c r="Q49" s="16"/>
      <c r="R49" s="16"/>
      <c r="S49" s="16"/>
      <c r="T49" s="16"/>
      <c r="U49" s="38">
        <f t="shared" si="8"/>
        <v>0</v>
      </c>
      <c r="V49" s="21" t="str">
        <f>IF(U49='1'!J54,"OK","CHECK")</f>
        <v>OK</v>
      </c>
    </row>
    <row r="50" spans="2:22" x14ac:dyDescent="0.25">
      <c r="B50" s="101">
        <f>'1'!B55</f>
        <v>0</v>
      </c>
      <c r="C50" s="16"/>
      <c r="D50" s="16"/>
      <c r="E50" s="16"/>
      <c r="F50" s="16"/>
      <c r="G50" s="16"/>
      <c r="H50" s="16"/>
      <c r="I50" s="16"/>
      <c r="J50" s="16"/>
      <c r="K50" s="16"/>
      <c r="L50" s="16"/>
      <c r="M50" s="16"/>
      <c r="N50" s="16"/>
      <c r="O50" s="16"/>
      <c r="P50" s="16"/>
      <c r="Q50" s="16"/>
      <c r="R50" s="16"/>
      <c r="S50" s="16"/>
      <c r="T50" s="16"/>
      <c r="U50" s="38">
        <f t="shared" si="8"/>
        <v>0</v>
      </c>
      <c r="V50" s="21" t="str">
        <f>IF(U50='1'!J55,"OK","CHECK")</f>
        <v>OK</v>
      </c>
    </row>
    <row r="51" spans="2:22" x14ac:dyDescent="0.25">
      <c r="B51" s="101">
        <f>'1'!B56</f>
        <v>0</v>
      </c>
      <c r="C51" s="16"/>
      <c r="D51" s="16"/>
      <c r="E51" s="16"/>
      <c r="F51" s="16"/>
      <c r="G51" s="16"/>
      <c r="H51" s="16"/>
      <c r="I51" s="16"/>
      <c r="J51" s="16"/>
      <c r="K51" s="16"/>
      <c r="L51" s="16"/>
      <c r="M51" s="16"/>
      <c r="N51" s="16"/>
      <c r="O51" s="16"/>
      <c r="P51" s="16"/>
      <c r="Q51" s="16"/>
      <c r="R51" s="16"/>
      <c r="S51" s="16"/>
      <c r="T51" s="16"/>
      <c r="U51" s="38">
        <f t="shared" si="8"/>
        <v>0</v>
      </c>
      <c r="V51" s="21" t="str">
        <f>IF(U51='1'!J56,"OK","CHECK")</f>
        <v>OK</v>
      </c>
    </row>
    <row r="52" spans="2:22" x14ac:dyDescent="0.25">
      <c r="B52" s="101">
        <f>'1'!B57</f>
        <v>0</v>
      </c>
      <c r="C52" s="16"/>
      <c r="D52" s="16"/>
      <c r="E52" s="16"/>
      <c r="F52" s="16"/>
      <c r="G52" s="16"/>
      <c r="H52" s="16"/>
      <c r="I52" s="16"/>
      <c r="J52" s="16"/>
      <c r="K52" s="16"/>
      <c r="L52" s="16"/>
      <c r="M52" s="16"/>
      <c r="N52" s="16"/>
      <c r="O52" s="16"/>
      <c r="P52" s="16"/>
      <c r="Q52" s="16"/>
      <c r="R52" s="16"/>
      <c r="S52" s="16"/>
      <c r="T52" s="16"/>
      <c r="U52" s="38">
        <f t="shared" si="8"/>
        <v>0</v>
      </c>
      <c r="V52" s="21" t="str">
        <f>IF(U52='1'!J57,"OK","CHECK")</f>
        <v>OK</v>
      </c>
    </row>
    <row r="53" spans="2:22" x14ac:dyDescent="0.25">
      <c r="B53" s="101">
        <f>'1'!B58</f>
        <v>0</v>
      </c>
      <c r="C53" s="16"/>
      <c r="D53" s="16"/>
      <c r="E53" s="16"/>
      <c r="F53" s="16"/>
      <c r="G53" s="16"/>
      <c r="H53" s="16"/>
      <c r="I53" s="16"/>
      <c r="J53" s="16"/>
      <c r="K53" s="16"/>
      <c r="L53" s="16"/>
      <c r="M53" s="16"/>
      <c r="N53" s="16"/>
      <c r="O53" s="16"/>
      <c r="P53" s="16"/>
      <c r="Q53" s="16"/>
      <c r="R53" s="16"/>
      <c r="S53" s="16"/>
      <c r="T53" s="16"/>
      <c r="U53" s="38">
        <f t="shared" si="8"/>
        <v>0</v>
      </c>
      <c r="V53" s="21" t="str">
        <f>IF(U53='1'!J58,"OK","CHECK")</f>
        <v>OK</v>
      </c>
    </row>
    <row r="54" spans="2:22" x14ac:dyDescent="0.25">
      <c r="B54" s="101">
        <f>'1'!B59</f>
        <v>0</v>
      </c>
      <c r="C54" s="16"/>
      <c r="D54" s="16"/>
      <c r="E54" s="16"/>
      <c r="F54" s="16"/>
      <c r="G54" s="16"/>
      <c r="H54" s="16"/>
      <c r="I54" s="16"/>
      <c r="J54" s="16"/>
      <c r="K54" s="16"/>
      <c r="L54" s="16"/>
      <c r="M54" s="16"/>
      <c r="N54" s="16"/>
      <c r="O54" s="16"/>
      <c r="P54" s="16"/>
      <c r="Q54" s="16"/>
      <c r="R54" s="16"/>
      <c r="S54" s="16"/>
      <c r="T54" s="16"/>
      <c r="U54" s="38">
        <f t="shared" si="8"/>
        <v>0</v>
      </c>
      <c r="V54" s="21" t="str">
        <f>IF(U54='1'!J59,"OK","CHECK")</f>
        <v>OK</v>
      </c>
    </row>
    <row r="55" spans="2:22" x14ac:dyDescent="0.25">
      <c r="B55" s="101">
        <f>'1'!B60</f>
        <v>0</v>
      </c>
      <c r="C55" s="16"/>
      <c r="D55" s="16"/>
      <c r="E55" s="16"/>
      <c r="F55" s="16"/>
      <c r="G55" s="16"/>
      <c r="H55" s="16"/>
      <c r="I55" s="16"/>
      <c r="J55" s="16"/>
      <c r="K55" s="16"/>
      <c r="L55" s="16"/>
      <c r="M55" s="16"/>
      <c r="N55" s="16"/>
      <c r="O55" s="16"/>
      <c r="P55" s="16"/>
      <c r="Q55" s="16"/>
      <c r="R55" s="16"/>
      <c r="S55" s="16"/>
      <c r="T55" s="16"/>
      <c r="U55" s="38">
        <f t="shared" si="8"/>
        <v>0</v>
      </c>
      <c r="V55" s="21" t="str">
        <f>IF(U55='1'!J60,"OK","CHECK")</f>
        <v>OK</v>
      </c>
    </row>
    <row r="56" spans="2:22" ht="11" thickBot="1" x14ac:dyDescent="0.3">
      <c r="B56" s="101">
        <f>'1'!B61</f>
        <v>0</v>
      </c>
      <c r="C56" s="16"/>
      <c r="D56" s="16"/>
      <c r="E56" s="16"/>
      <c r="F56" s="16"/>
      <c r="G56" s="16"/>
      <c r="H56" s="16"/>
      <c r="I56" s="16"/>
      <c r="J56" s="16"/>
      <c r="K56" s="16"/>
      <c r="L56" s="16"/>
      <c r="M56" s="16"/>
      <c r="N56" s="16"/>
      <c r="O56" s="16"/>
      <c r="P56" s="16"/>
      <c r="Q56" s="16"/>
      <c r="R56" s="16"/>
      <c r="S56" s="16"/>
      <c r="T56" s="16"/>
      <c r="U56" s="38">
        <f t="shared" si="8"/>
        <v>0</v>
      </c>
      <c r="V56" s="21" t="str">
        <f>IF(U56='1'!J61,"OK","CHECK")</f>
        <v>OK</v>
      </c>
    </row>
    <row r="57" spans="2:22" ht="11" thickBot="1" x14ac:dyDescent="0.3">
      <c r="B57" s="77" t="str">
        <f>'1'!B62</f>
        <v>Spese Generali</v>
      </c>
      <c r="C57" s="25">
        <f t="shared" ref="C57:T57" si="10">SUM(C58)</f>
        <v>0</v>
      </c>
      <c r="D57" s="25">
        <f t="shared" si="10"/>
        <v>0</v>
      </c>
      <c r="E57" s="25">
        <f t="shared" si="10"/>
        <v>0</v>
      </c>
      <c r="F57" s="25">
        <f t="shared" si="10"/>
        <v>0</v>
      </c>
      <c r="G57" s="25">
        <f t="shared" si="10"/>
        <v>0</v>
      </c>
      <c r="H57" s="25">
        <f t="shared" si="10"/>
        <v>0</v>
      </c>
      <c r="I57" s="25">
        <f t="shared" si="10"/>
        <v>0</v>
      </c>
      <c r="J57" s="25">
        <f t="shared" si="10"/>
        <v>0</v>
      </c>
      <c r="K57" s="25">
        <f t="shared" si="10"/>
        <v>0</v>
      </c>
      <c r="L57" s="25">
        <f t="shared" si="10"/>
        <v>0</v>
      </c>
      <c r="M57" s="25">
        <f t="shared" si="10"/>
        <v>0</v>
      </c>
      <c r="N57" s="25">
        <f t="shared" si="10"/>
        <v>0</v>
      </c>
      <c r="O57" s="25">
        <f t="shared" si="10"/>
        <v>0</v>
      </c>
      <c r="P57" s="25">
        <f t="shared" si="10"/>
        <v>0</v>
      </c>
      <c r="Q57" s="25">
        <f t="shared" si="10"/>
        <v>0</v>
      </c>
      <c r="R57" s="25">
        <f t="shared" si="10"/>
        <v>0</v>
      </c>
      <c r="S57" s="25">
        <f t="shared" si="10"/>
        <v>0</v>
      </c>
      <c r="T57" s="25">
        <f t="shared" si="10"/>
        <v>0</v>
      </c>
      <c r="U57" s="25">
        <f t="shared" si="8"/>
        <v>0</v>
      </c>
      <c r="V57" s="21" t="str">
        <f>IF(U57='1'!J62,"OK","CHECK")</f>
        <v>OK</v>
      </c>
    </row>
    <row r="58" spans="2:22" ht="11" thickBot="1" x14ac:dyDescent="0.3">
      <c r="B58" s="85" t="str">
        <f>'1'!B63</f>
        <v>Spese generali calcolate in misura forfettaria</v>
      </c>
      <c r="C58" s="86"/>
      <c r="D58" s="86"/>
      <c r="E58" s="86"/>
      <c r="F58" s="86"/>
      <c r="G58" s="86"/>
      <c r="H58" s="86"/>
      <c r="I58" s="86"/>
      <c r="J58" s="86"/>
      <c r="K58" s="86"/>
      <c r="L58" s="86"/>
      <c r="M58" s="86"/>
      <c r="N58" s="86"/>
      <c r="O58" s="86"/>
      <c r="P58" s="86"/>
      <c r="Q58" s="86"/>
      <c r="R58" s="86"/>
      <c r="S58" s="86"/>
      <c r="T58" s="86"/>
      <c r="U58" s="87">
        <f t="shared" si="8"/>
        <v>0</v>
      </c>
      <c r="V58" s="21" t="str">
        <f>IF(U58='1'!J63,"OK","CHECK")</f>
        <v>OK</v>
      </c>
    </row>
    <row r="59" spans="2:22" x14ac:dyDescent="0.25">
      <c r="B59" s="76"/>
      <c r="C59" s="76"/>
      <c r="D59" s="76"/>
      <c r="E59" s="76"/>
      <c r="F59" s="76"/>
      <c r="G59" s="76"/>
      <c r="H59" s="76"/>
      <c r="I59" s="76"/>
      <c r="J59" s="76"/>
      <c r="K59" s="76"/>
      <c r="L59" s="76"/>
      <c r="M59" s="76"/>
      <c r="N59" s="76"/>
      <c r="O59" s="76"/>
      <c r="P59" s="76"/>
      <c r="Q59" s="76"/>
      <c r="R59" s="76"/>
      <c r="S59" s="76"/>
      <c r="T59" s="76"/>
      <c r="U59" s="76"/>
      <c r="V59" s="21" t="str">
        <f>IF((COUNTIF(V6:V58,"check"))&gt;0,"CHECK","OK")</f>
        <v>OK</v>
      </c>
    </row>
    <row r="61" spans="2:22" s="1" customFormat="1" ht="25" customHeight="1" x14ac:dyDescent="0.25"/>
  </sheetData>
  <sheetProtection algorithmName="SHA-512" hashValue="11WXFlmBabh3f3GRfcfT6ygb+f5PhLugBtGbu0SIRH98DX4cLAbNOtwwby4jnLaNlKUjTthnNWpqJf3gCyB3sw==" saltValue="mkJdfFp5BfjWjZQ5tVx96g==" spinCount="100000" sheet="1" formatColumns="0" formatRows="0"/>
  <mergeCells count="2">
    <mergeCell ref="B3:E3"/>
    <mergeCell ref="F3:I3"/>
  </mergeCells>
  <phoneticPr fontId="13" type="noConversion"/>
  <conditionalFormatting sqref="F3">
    <cfRule type="containsText" dxfId="41" priority="18" operator="containsText" text="OK">
      <formula>NOT(ISERROR(SEARCH("OK",F3)))</formula>
    </cfRule>
    <cfRule type="containsText" dxfId="40" priority="19" operator="containsText" text="Rivedere articolazione temporale">
      <formula>NOT(ISERROR(SEARCH("Rivedere articolazione temporale",F3)))</formula>
    </cfRule>
  </conditionalFormatting>
  <conditionalFormatting sqref="V6:V58">
    <cfRule type="containsText" dxfId="39" priority="16" operator="containsText" text="CHECK">
      <formula>NOT(ISERROR(SEARCH("CHECK",V6)))</formula>
    </cfRule>
    <cfRule type="containsText" dxfId="38" priority="17" operator="containsText" text="ok">
      <formula>NOT(ISERROR(SEARCH("ok",V6)))</formula>
    </cfRule>
  </conditionalFormatting>
  <conditionalFormatting sqref="V59">
    <cfRule type="containsText" dxfId="37" priority="14" operator="containsText" text="CHECK">
      <formula>NOT(ISERROR(SEARCH("CHECK",V59)))</formula>
    </cfRule>
    <cfRule type="containsText" dxfId="36" priority="15" operator="containsText" text="ok">
      <formula>NOT(ISERROR(SEARCH("ok",V59)))</formula>
    </cfRule>
  </conditionalFormatting>
  <conditionalFormatting sqref="B22:B29 B31:B40 B42:B45 B54:B56">
    <cfRule type="cellIs" dxfId="35" priority="7" operator="notEqual">
      <formula>0</formula>
    </cfRule>
    <cfRule type="cellIs" dxfId="34" priority="8" operator="equal">
      <formula>0</formula>
    </cfRule>
  </conditionalFormatting>
  <conditionalFormatting sqref="B46:B53">
    <cfRule type="cellIs" dxfId="33" priority="5" operator="notEqual">
      <formula>0</formula>
    </cfRule>
    <cfRule type="cellIs" dxfId="32" priority="6" operator="equal">
      <formula>0</formula>
    </cfRule>
  </conditionalFormatting>
  <conditionalFormatting sqref="B9:B18">
    <cfRule type="cellIs" dxfId="31" priority="3" operator="notEqual">
      <formula>0</formula>
    </cfRule>
    <cfRule type="cellIs" dxfId="30" priority="4" operator="equal">
      <formula>0</formula>
    </cfRule>
  </conditionalFormatting>
  <conditionalFormatting sqref="B21">
    <cfRule type="cellIs" dxfId="29" priority="1" operator="notEqual">
      <formula>0</formula>
    </cfRule>
    <cfRule type="cellIs" dxfId="28" priority="2" operator="equal">
      <formula>0</formula>
    </cfRule>
  </conditionalFormatting>
  <printOptions horizontalCentered="1" verticalCentered="1"/>
  <pageMargins left="0.11811023622047245" right="0.11811023622047245" top="0.15748031496062992" bottom="0.15748031496062992" header="0.31496062992125984" footer="0.31496062992125984"/>
  <pageSetup paperSize="9" scale="50" orientation="landscape" r:id="rId1"/>
  <headerFooter>
    <oddFooter>&amp;L&amp;F - &amp;A - &amp;D - &amp;T</oddFooter>
  </headerFooter>
  <colBreaks count="1" manualBreakCount="1">
    <brk id="1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pageSetUpPr fitToPage="1"/>
  </sheetPr>
  <dimension ref="B1:J57"/>
  <sheetViews>
    <sheetView showGridLines="0" view="pageBreakPreview" zoomScaleSheetLayoutView="100" workbookViewId="0">
      <pane xSplit="3" ySplit="6" topLeftCell="D7" activePane="bottomRight" state="frozenSplit"/>
      <selection activeCell="D56" sqref="D56"/>
      <selection pane="topRight" activeCell="D56" sqref="D56"/>
      <selection pane="bottomLeft" activeCell="D56" sqref="D56"/>
      <selection pane="bottomRight" activeCell="H7" sqref="H7:I15"/>
    </sheetView>
  </sheetViews>
  <sheetFormatPr defaultRowHeight="10.5" x14ac:dyDescent="0.25"/>
  <cols>
    <col min="2" max="2" width="15.625" customWidth="1"/>
    <col min="3" max="3" width="30.875" customWidth="1"/>
    <col min="4" max="7" width="17.125" customWidth="1"/>
    <col min="8" max="9" width="12.875" customWidth="1"/>
    <col min="10" max="16" width="9.875" customWidth="1"/>
  </cols>
  <sheetData>
    <row r="1" spans="2:10" ht="15.75" customHeight="1" x14ac:dyDescent="0.25">
      <c r="B1" s="238" t="s">
        <v>128</v>
      </c>
      <c r="C1" s="238"/>
      <c r="D1" s="238"/>
      <c r="E1" s="238"/>
      <c r="F1" s="238"/>
      <c r="G1" s="238"/>
      <c r="H1" s="238"/>
      <c r="I1" s="238"/>
      <c r="J1" s="238"/>
    </row>
    <row r="2" spans="2:10" ht="13.5" customHeight="1" thickBot="1" x14ac:dyDescent="0.3">
      <c r="B2" s="239"/>
      <c r="C2" s="239"/>
      <c r="D2" s="239"/>
      <c r="E2" s="239"/>
      <c r="F2" s="239"/>
      <c r="G2" s="239"/>
      <c r="H2" s="239"/>
      <c r="I2" s="239"/>
      <c r="J2" s="239"/>
    </row>
    <row r="3" spans="2:10" x14ac:dyDescent="0.25">
      <c r="B3" s="240" t="s">
        <v>81</v>
      </c>
      <c r="C3" s="242" t="s">
        <v>72</v>
      </c>
      <c r="D3" s="244" t="s">
        <v>82</v>
      </c>
      <c r="E3" s="244"/>
      <c r="F3" s="244"/>
      <c r="G3" s="244"/>
      <c r="H3" s="244" t="s">
        <v>83</v>
      </c>
      <c r="I3" s="247" t="s">
        <v>84</v>
      </c>
      <c r="J3" s="247" t="s">
        <v>91</v>
      </c>
    </row>
    <row r="4" spans="2:10" ht="30" customHeight="1" x14ac:dyDescent="0.25">
      <c r="B4" s="241"/>
      <c r="C4" s="243"/>
      <c r="D4" s="243" t="s">
        <v>63</v>
      </c>
      <c r="E4" s="243" t="s">
        <v>101</v>
      </c>
      <c r="F4" s="243" t="s">
        <v>85</v>
      </c>
      <c r="G4" s="245" t="s">
        <v>2</v>
      </c>
      <c r="H4" s="245"/>
      <c r="I4" s="248"/>
      <c r="J4" s="248"/>
    </row>
    <row r="5" spans="2:10" ht="11.25" customHeight="1" x14ac:dyDescent="0.25">
      <c r="B5" s="241"/>
      <c r="C5" s="243"/>
      <c r="D5" s="243"/>
      <c r="E5" s="243"/>
      <c r="F5" s="243"/>
      <c r="G5" s="245"/>
      <c r="H5" s="245"/>
      <c r="I5" s="248"/>
      <c r="J5" s="248"/>
    </row>
    <row r="6" spans="2:10" ht="11" thickBot="1" x14ac:dyDescent="0.3">
      <c r="B6" s="241"/>
      <c r="C6" s="243"/>
      <c r="D6" s="110" t="s">
        <v>86</v>
      </c>
      <c r="E6" s="110" t="s">
        <v>86</v>
      </c>
      <c r="F6" s="110" t="s">
        <v>86</v>
      </c>
      <c r="G6" s="111" t="s">
        <v>86</v>
      </c>
      <c r="H6" s="246"/>
      <c r="I6" s="249"/>
      <c r="J6" s="249"/>
    </row>
    <row r="7" spans="2:10" x14ac:dyDescent="0.25">
      <c r="B7" s="165" t="s">
        <v>105</v>
      </c>
      <c r="C7" s="112"/>
      <c r="D7" s="173"/>
      <c r="E7" s="173"/>
      <c r="F7" s="173"/>
      <c r="G7" s="172"/>
      <c r="H7" s="259"/>
      <c r="I7" s="250"/>
      <c r="J7" s="252" t="str">
        <f>IF(G9=0,"",IF(AND(G9&gt;0,OR(H7="",I7="")),"Check DATE","OK"))</f>
        <v/>
      </c>
    </row>
    <row r="8" spans="2:10" x14ac:dyDescent="0.25">
      <c r="B8" s="166"/>
      <c r="C8" s="112">
        <f>'1'!$B$6</f>
        <v>0</v>
      </c>
      <c r="D8" s="113"/>
      <c r="E8" s="113"/>
      <c r="F8" s="113"/>
      <c r="G8" s="114">
        <f>SUM(D8:F8)</f>
        <v>0</v>
      </c>
      <c r="H8" s="258"/>
      <c r="I8" s="251"/>
      <c r="J8" s="253"/>
    </row>
    <row r="9" spans="2:10" x14ac:dyDescent="0.25">
      <c r="B9" s="254" t="s">
        <v>106</v>
      </c>
      <c r="C9" s="255"/>
      <c r="D9" s="115">
        <f>SUM(D7:D8)</f>
        <v>0</v>
      </c>
      <c r="E9" s="115">
        <f>SUM(E7:E8)</f>
        <v>0</v>
      </c>
      <c r="F9" s="115">
        <f>SUM(F7:F8)</f>
        <v>0</v>
      </c>
      <c r="G9" s="114">
        <f>SUM(G7:G8)</f>
        <v>0</v>
      </c>
      <c r="H9" s="258"/>
      <c r="I9" s="251"/>
      <c r="J9" s="253"/>
    </row>
    <row r="10" spans="2:10" x14ac:dyDescent="0.25">
      <c r="B10" s="256" t="s">
        <v>107</v>
      </c>
      <c r="C10" s="112"/>
      <c r="D10" s="173"/>
      <c r="E10" s="173"/>
      <c r="F10" s="173"/>
      <c r="G10" s="172"/>
      <c r="H10" s="258"/>
      <c r="I10" s="251"/>
      <c r="J10" s="253" t="str">
        <f>IF(G12=0,"",IF(AND(G12&gt;0,OR(H10="",I10="")),"Check DATE","OK"))</f>
        <v/>
      </c>
    </row>
    <row r="11" spans="2:10" x14ac:dyDescent="0.25">
      <c r="B11" s="257"/>
      <c r="C11" s="112">
        <f>'1'!$B$6</f>
        <v>0</v>
      </c>
      <c r="D11" s="113"/>
      <c r="E11" s="113"/>
      <c r="F11" s="113"/>
      <c r="G11" s="114">
        <f>SUM(D11:F11)</f>
        <v>0</v>
      </c>
      <c r="H11" s="258"/>
      <c r="I11" s="251"/>
      <c r="J11" s="253"/>
    </row>
    <row r="12" spans="2:10" x14ac:dyDescent="0.25">
      <c r="B12" s="254" t="s">
        <v>106</v>
      </c>
      <c r="C12" s="255"/>
      <c r="D12" s="115">
        <f>SUM(D10:D11)</f>
        <v>0</v>
      </c>
      <c r="E12" s="115">
        <f>SUM(E10:E11)</f>
        <v>0</v>
      </c>
      <c r="F12" s="115">
        <f>SUM(F10:F11)</f>
        <v>0</v>
      </c>
      <c r="G12" s="114">
        <f>SUM(G10:G11)</f>
        <v>0</v>
      </c>
      <c r="H12" s="258"/>
      <c r="I12" s="251"/>
      <c r="J12" s="253"/>
    </row>
    <row r="13" spans="2:10" x14ac:dyDescent="0.25">
      <c r="B13" s="260" t="s">
        <v>108</v>
      </c>
      <c r="C13" s="112"/>
      <c r="D13" s="173"/>
      <c r="E13" s="173"/>
      <c r="F13" s="173"/>
      <c r="G13" s="172"/>
      <c r="H13" s="258"/>
      <c r="I13" s="251"/>
      <c r="J13" s="253" t="str">
        <f>IF(G15=0,"",IF(AND(G15&gt;0,OR(H13="",I13="")),"Check DATE","OK"))</f>
        <v/>
      </c>
    </row>
    <row r="14" spans="2:10" x14ac:dyDescent="0.25">
      <c r="B14" s="260"/>
      <c r="C14" s="112">
        <f>'1'!$B$6</f>
        <v>0</v>
      </c>
      <c r="D14" s="113"/>
      <c r="E14" s="113"/>
      <c r="F14" s="113"/>
      <c r="G14" s="114">
        <f>SUM(D14:F14)</f>
        <v>0</v>
      </c>
      <c r="H14" s="258"/>
      <c r="I14" s="251"/>
      <c r="J14" s="253"/>
    </row>
    <row r="15" spans="2:10" x14ac:dyDescent="0.25">
      <c r="B15" s="254" t="s">
        <v>106</v>
      </c>
      <c r="C15" s="255"/>
      <c r="D15" s="115">
        <f t="shared" ref="D15:G15" si="0">SUM(D13:D14)</f>
        <v>0</v>
      </c>
      <c r="E15" s="115">
        <f t="shared" si="0"/>
        <v>0</v>
      </c>
      <c r="F15" s="115">
        <f t="shared" si="0"/>
        <v>0</v>
      </c>
      <c r="G15" s="114">
        <f t="shared" si="0"/>
        <v>0</v>
      </c>
      <c r="H15" s="258"/>
      <c r="I15" s="251"/>
      <c r="J15" s="253"/>
    </row>
    <row r="16" spans="2:10" x14ac:dyDescent="0.25">
      <c r="B16" s="260" t="s">
        <v>109</v>
      </c>
      <c r="C16" s="112"/>
      <c r="D16" s="173"/>
      <c r="E16" s="173"/>
      <c r="F16" s="173"/>
      <c r="G16" s="172"/>
      <c r="H16" s="258"/>
      <c r="I16" s="251"/>
      <c r="J16" s="253" t="str">
        <f>IF(G18=0,"",IF(AND(G18&gt;0,OR(H16="",I16="")),"Check DATE","OK"))</f>
        <v/>
      </c>
    </row>
    <row r="17" spans="2:10" x14ac:dyDescent="0.25">
      <c r="B17" s="260"/>
      <c r="C17" s="112">
        <f>'1'!$B$6</f>
        <v>0</v>
      </c>
      <c r="D17" s="113"/>
      <c r="E17" s="113"/>
      <c r="F17" s="113"/>
      <c r="G17" s="114">
        <f>SUM(D17:F17)</f>
        <v>0</v>
      </c>
      <c r="H17" s="258"/>
      <c r="I17" s="251"/>
      <c r="J17" s="253"/>
    </row>
    <row r="18" spans="2:10" x14ac:dyDescent="0.25">
      <c r="B18" s="254" t="s">
        <v>106</v>
      </c>
      <c r="C18" s="255"/>
      <c r="D18" s="115">
        <f t="shared" ref="D18:G18" si="1">SUM(D16:D17)</f>
        <v>0</v>
      </c>
      <c r="E18" s="115">
        <f t="shared" si="1"/>
        <v>0</v>
      </c>
      <c r="F18" s="115">
        <f t="shared" si="1"/>
        <v>0</v>
      </c>
      <c r="G18" s="114">
        <f t="shared" si="1"/>
        <v>0</v>
      </c>
      <c r="H18" s="258"/>
      <c r="I18" s="251"/>
      <c r="J18" s="253"/>
    </row>
    <row r="19" spans="2:10" x14ac:dyDescent="0.25">
      <c r="B19" s="260" t="s">
        <v>110</v>
      </c>
      <c r="C19" s="112"/>
      <c r="D19" s="173"/>
      <c r="E19" s="173"/>
      <c r="F19" s="173"/>
      <c r="G19" s="172"/>
      <c r="H19" s="258"/>
      <c r="I19" s="251"/>
      <c r="J19" s="253" t="str">
        <f>IF(G21=0,"",IF(AND(G21&gt;0,OR(H19="",I19="")),"Check DATE","OK"))</f>
        <v/>
      </c>
    </row>
    <row r="20" spans="2:10" x14ac:dyDescent="0.25">
      <c r="B20" s="260"/>
      <c r="C20" s="112">
        <f>'1'!$B$6</f>
        <v>0</v>
      </c>
      <c r="D20" s="113"/>
      <c r="E20" s="113"/>
      <c r="F20" s="113"/>
      <c r="G20" s="114">
        <f>SUM(D20:F20)</f>
        <v>0</v>
      </c>
      <c r="H20" s="258"/>
      <c r="I20" s="251"/>
      <c r="J20" s="253"/>
    </row>
    <row r="21" spans="2:10" x14ac:dyDescent="0.25">
      <c r="B21" s="254" t="s">
        <v>106</v>
      </c>
      <c r="C21" s="255"/>
      <c r="D21" s="115">
        <f t="shared" ref="D21:G21" si="2">SUM(D19:D20)</f>
        <v>0</v>
      </c>
      <c r="E21" s="115">
        <f t="shared" si="2"/>
        <v>0</v>
      </c>
      <c r="F21" s="115">
        <f t="shared" si="2"/>
        <v>0</v>
      </c>
      <c r="G21" s="114">
        <f t="shared" si="2"/>
        <v>0</v>
      </c>
      <c r="H21" s="258"/>
      <c r="I21" s="251"/>
      <c r="J21" s="253"/>
    </row>
    <row r="22" spans="2:10" x14ac:dyDescent="0.25">
      <c r="B22" s="260" t="s">
        <v>111</v>
      </c>
      <c r="C22" s="112"/>
      <c r="D22" s="173"/>
      <c r="E22" s="173"/>
      <c r="F22" s="173"/>
      <c r="G22" s="172"/>
      <c r="H22" s="258"/>
      <c r="I22" s="251"/>
      <c r="J22" s="253" t="str">
        <f>IF(G24=0,"",IF(AND(G24&gt;0,OR(H22="",I22="")),"Check DATE","OK"))</f>
        <v/>
      </c>
    </row>
    <row r="23" spans="2:10" x14ac:dyDescent="0.25">
      <c r="B23" s="260"/>
      <c r="C23" s="112">
        <f>'1'!$B$6</f>
        <v>0</v>
      </c>
      <c r="D23" s="113"/>
      <c r="E23" s="113"/>
      <c r="F23" s="113"/>
      <c r="G23" s="114">
        <f>SUM(D23:F23)</f>
        <v>0</v>
      </c>
      <c r="H23" s="258"/>
      <c r="I23" s="251"/>
      <c r="J23" s="253"/>
    </row>
    <row r="24" spans="2:10" x14ac:dyDescent="0.25">
      <c r="B24" s="254" t="s">
        <v>106</v>
      </c>
      <c r="C24" s="255"/>
      <c r="D24" s="115">
        <f t="shared" ref="D24:G24" si="3">SUM(D22:D23)</f>
        <v>0</v>
      </c>
      <c r="E24" s="115">
        <f t="shared" si="3"/>
        <v>0</v>
      </c>
      <c r="F24" s="115">
        <f t="shared" si="3"/>
        <v>0</v>
      </c>
      <c r="G24" s="114">
        <f t="shared" si="3"/>
        <v>0</v>
      </c>
      <c r="H24" s="258"/>
      <c r="I24" s="251"/>
      <c r="J24" s="253"/>
    </row>
    <row r="25" spans="2:10" x14ac:dyDescent="0.25">
      <c r="B25" s="260" t="s">
        <v>112</v>
      </c>
      <c r="C25" s="112"/>
      <c r="D25" s="173"/>
      <c r="E25" s="173"/>
      <c r="F25" s="173"/>
      <c r="G25" s="172"/>
      <c r="H25" s="258"/>
      <c r="I25" s="251"/>
      <c r="J25" s="253" t="str">
        <f>IF(G27=0,"",IF(AND(G27&gt;0,OR(H25="",I25="")),"Check DATE","OK"))</f>
        <v/>
      </c>
    </row>
    <row r="26" spans="2:10" x14ac:dyDescent="0.25">
      <c r="B26" s="260"/>
      <c r="C26" s="112">
        <f>'1'!$B$6</f>
        <v>0</v>
      </c>
      <c r="D26" s="113"/>
      <c r="E26" s="113"/>
      <c r="F26" s="113"/>
      <c r="G26" s="114">
        <f>SUM(D26:F26)</f>
        <v>0</v>
      </c>
      <c r="H26" s="258"/>
      <c r="I26" s="251"/>
      <c r="J26" s="253"/>
    </row>
    <row r="27" spans="2:10" x14ac:dyDescent="0.25">
      <c r="B27" s="254" t="s">
        <v>106</v>
      </c>
      <c r="C27" s="255"/>
      <c r="D27" s="115">
        <f t="shared" ref="D27:G27" si="4">SUM(D25:D26)</f>
        <v>0</v>
      </c>
      <c r="E27" s="115">
        <f t="shared" si="4"/>
        <v>0</v>
      </c>
      <c r="F27" s="115">
        <f t="shared" si="4"/>
        <v>0</v>
      </c>
      <c r="G27" s="114">
        <f t="shared" si="4"/>
        <v>0</v>
      </c>
      <c r="H27" s="258"/>
      <c r="I27" s="251"/>
      <c r="J27" s="253"/>
    </row>
    <row r="28" spans="2:10" x14ac:dyDescent="0.25">
      <c r="B28" s="260" t="s">
        <v>113</v>
      </c>
      <c r="C28" s="112"/>
      <c r="D28" s="173"/>
      <c r="E28" s="173"/>
      <c r="F28" s="173"/>
      <c r="G28" s="172"/>
      <c r="H28" s="258"/>
      <c r="I28" s="251"/>
      <c r="J28" s="253" t="str">
        <f>IF(G30=0,"",IF(AND(G30&gt;0,OR(H28="",I28="")),"Check DATE","OK"))</f>
        <v/>
      </c>
    </row>
    <row r="29" spans="2:10" x14ac:dyDescent="0.25">
      <c r="B29" s="260"/>
      <c r="C29" s="112">
        <f>'1'!$B$6</f>
        <v>0</v>
      </c>
      <c r="D29" s="113"/>
      <c r="E29" s="113"/>
      <c r="F29" s="113"/>
      <c r="G29" s="114">
        <f>SUM(D29:F29)</f>
        <v>0</v>
      </c>
      <c r="H29" s="258"/>
      <c r="I29" s="251"/>
      <c r="J29" s="253"/>
    </row>
    <row r="30" spans="2:10" x14ac:dyDescent="0.25">
      <c r="B30" s="254" t="s">
        <v>106</v>
      </c>
      <c r="C30" s="255"/>
      <c r="D30" s="115">
        <f t="shared" ref="D30:G30" si="5">SUM(D28:D29)</f>
        <v>0</v>
      </c>
      <c r="E30" s="115">
        <f t="shared" si="5"/>
        <v>0</v>
      </c>
      <c r="F30" s="115">
        <f t="shared" si="5"/>
        <v>0</v>
      </c>
      <c r="G30" s="114">
        <f t="shared" si="5"/>
        <v>0</v>
      </c>
      <c r="H30" s="258"/>
      <c r="I30" s="251"/>
      <c r="J30" s="253"/>
    </row>
    <row r="31" spans="2:10" x14ac:dyDescent="0.25">
      <c r="B31" s="260" t="s">
        <v>114</v>
      </c>
      <c r="C31" s="112"/>
      <c r="D31" s="173"/>
      <c r="E31" s="173"/>
      <c r="F31" s="173"/>
      <c r="G31" s="172"/>
      <c r="H31" s="258"/>
      <c r="I31" s="251"/>
      <c r="J31" s="253" t="str">
        <f>IF(G33=0,"",IF(AND(G33&gt;0,OR(H31="",I31="")),"Check DATE","OK"))</f>
        <v/>
      </c>
    </row>
    <row r="32" spans="2:10" x14ac:dyDescent="0.25">
      <c r="B32" s="260"/>
      <c r="C32" s="112">
        <f>'1'!$B$6</f>
        <v>0</v>
      </c>
      <c r="D32" s="113"/>
      <c r="E32" s="113"/>
      <c r="F32" s="113"/>
      <c r="G32" s="114">
        <f>SUM(D32:F32)</f>
        <v>0</v>
      </c>
      <c r="H32" s="258"/>
      <c r="I32" s="251"/>
      <c r="J32" s="253"/>
    </row>
    <row r="33" spans="2:10" x14ac:dyDescent="0.25">
      <c r="B33" s="254" t="s">
        <v>106</v>
      </c>
      <c r="C33" s="255"/>
      <c r="D33" s="115">
        <f t="shared" ref="D33:G33" si="6">SUM(D31:D32)</f>
        <v>0</v>
      </c>
      <c r="E33" s="115">
        <f t="shared" si="6"/>
        <v>0</v>
      </c>
      <c r="F33" s="115">
        <f t="shared" si="6"/>
        <v>0</v>
      </c>
      <c r="G33" s="114">
        <f t="shared" si="6"/>
        <v>0</v>
      </c>
      <c r="H33" s="258"/>
      <c r="I33" s="251"/>
      <c r="J33" s="253"/>
    </row>
    <row r="34" spans="2:10" x14ac:dyDescent="0.25">
      <c r="B34" s="260" t="s">
        <v>115</v>
      </c>
      <c r="C34" s="112"/>
      <c r="D34" s="173"/>
      <c r="E34" s="173"/>
      <c r="F34" s="173"/>
      <c r="G34" s="172"/>
      <c r="H34" s="258"/>
      <c r="I34" s="251"/>
      <c r="J34" s="253" t="str">
        <f>IF(G36=0,"",IF(AND(G36&gt;0,OR(H34="",I34="")),"Check DATE","OK"))</f>
        <v/>
      </c>
    </row>
    <row r="35" spans="2:10" x14ac:dyDescent="0.25">
      <c r="B35" s="260"/>
      <c r="C35" s="112">
        <f>'1'!$B$6</f>
        <v>0</v>
      </c>
      <c r="D35" s="113"/>
      <c r="E35" s="113"/>
      <c r="F35" s="113"/>
      <c r="G35" s="114">
        <f>SUM(D35:F35)</f>
        <v>0</v>
      </c>
      <c r="H35" s="258"/>
      <c r="I35" s="251"/>
      <c r="J35" s="253"/>
    </row>
    <row r="36" spans="2:10" x14ac:dyDescent="0.25">
      <c r="B36" s="254" t="s">
        <v>106</v>
      </c>
      <c r="C36" s="255"/>
      <c r="D36" s="115">
        <f t="shared" ref="D36:G36" si="7">SUM(D34:D35)</f>
        <v>0</v>
      </c>
      <c r="E36" s="115">
        <f t="shared" si="7"/>
        <v>0</v>
      </c>
      <c r="F36" s="115">
        <f t="shared" si="7"/>
        <v>0</v>
      </c>
      <c r="G36" s="114">
        <f t="shared" si="7"/>
        <v>0</v>
      </c>
      <c r="H36" s="258"/>
      <c r="I36" s="251"/>
      <c r="J36" s="253"/>
    </row>
    <row r="37" spans="2:10" x14ac:dyDescent="0.25">
      <c r="B37" s="260" t="s">
        <v>116</v>
      </c>
      <c r="C37" s="112"/>
      <c r="D37" s="173"/>
      <c r="E37" s="173"/>
      <c r="F37" s="173"/>
      <c r="G37" s="172"/>
      <c r="H37" s="258"/>
      <c r="I37" s="251"/>
      <c r="J37" s="253" t="str">
        <f>IF(G39=0,"",IF(AND(G39&gt;0,OR(H37="",I37="")),"Check DATE","OK"))</f>
        <v/>
      </c>
    </row>
    <row r="38" spans="2:10" x14ac:dyDescent="0.25">
      <c r="B38" s="260"/>
      <c r="C38" s="112">
        <f>'1'!$B$6</f>
        <v>0</v>
      </c>
      <c r="D38" s="113"/>
      <c r="E38" s="113"/>
      <c r="F38" s="113"/>
      <c r="G38" s="114">
        <f>SUM(D38:F38)</f>
        <v>0</v>
      </c>
      <c r="H38" s="258"/>
      <c r="I38" s="251"/>
      <c r="J38" s="253"/>
    </row>
    <row r="39" spans="2:10" x14ac:dyDescent="0.25">
      <c r="B39" s="254" t="s">
        <v>106</v>
      </c>
      <c r="C39" s="255"/>
      <c r="D39" s="115">
        <f t="shared" ref="D39:G39" si="8">SUM(D37:D38)</f>
        <v>0</v>
      </c>
      <c r="E39" s="115">
        <f t="shared" si="8"/>
        <v>0</v>
      </c>
      <c r="F39" s="115">
        <f t="shared" si="8"/>
        <v>0</v>
      </c>
      <c r="G39" s="114">
        <f t="shared" si="8"/>
        <v>0</v>
      </c>
      <c r="H39" s="258"/>
      <c r="I39" s="251"/>
      <c r="J39" s="253"/>
    </row>
    <row r="40" spans="2:10" x14ac:dyDescent="0.25">
      <c r="B40" s="260" t="s">
        <v>117</v>
      </c>
      <c r="C40" s="112"/>
      <c r="D40" s="173"/>
      <c r="E40" s="173"/>
      <c r="F40" s="173"/>
      <c r="G40" s="172"/>
      <c r="H40" s="258"/>
      <c r="I40" s="251"/>
      <c r="J40" s="253" t="str">
        <f>IF(G42=0,"",IF(AND(G42&gt;0,OR(H40="",I40="")),"Check DATE","OK"))</f>
        <v/>
      </c>
    </row>
    <row r="41" spans="2:10" x14ac:dyDescent="0.25">
      <c r="B41" s="260"/>
      <c r="C41" s="112">
        <f>'1'!$B$6</f>
        <v>0</v>
      </c>
      <c r="D41" s="113"/>
      <c r="E41" s="113"/>
      <c r="F41" s="113"/>
      <c r="G41" s="114">
        <f>SUM(D41:F41)</f>
        <v>0</v>
      </c>
      <c r="H41" s="258"/>
      <c r="I41" s="251"/>
      <c r="J41" s="253"/>
    </row>
    <row r="42" spans="2:10" x14ac:dyDescent="0.25">
      <c r="B42" s="254" t="s">
        <v>106</v>
      </c>
      <c r="C42" s="255"/>
      <c r="D42" s="116">
        <f t="shared" ref="D42:G42" si="9">SUM(D40:D41)</f>
        <v>0</v>
      </c>
      <c r="E42" s="116">
        <f t="shared" si="9"/>
        <v>0</v>
      </c>
      <c r="F42" s="116">
        <f t="shared" si="9"/>
        <v>0</v>
      </c>
      <c r="G42" s="114">
        <f t="shared" si="9"/>
        <v>0</v>
      </c>
      <c r="H42" s="258"/>
      <c r="I42" s="251"/>
      <c r="J42" s="253"/>
    </row>
    <row r="43" spans="2:10" x14ac:dyDescent="0.25">
      <c r="B43" s="260" t="s">
        <v>118</v>
      </c>
      <c r="C43" s="112"/>
      <c r="D43" s="173"/>
      <c r="E43" s="173"/>
      <c r="F43" s="173"/>
      <c r="G43" s="172"/>
      <c r="H43" s="258"/>
      <c r="I43" s="251"/>
      <c r="J43" s="253" t="str">
        <f>IF(G45=0,"",IF(AND(G45&gt;0,OR(H43="",I43="")),"Check DATE","OK"))</f>
        <v/>
      </c>
    </row>
    <row r="44" spans="2:10" x14ac:dyDescent="0.25">
      <c r="B44" s="260"/>
      <c r="C44" s="112">
        <f>'1'!$B$6</f>
        <v>0</v>
      </c>
      <c r="D44" s="113"/>
      <c r="E44" s="113"/>
      <c r="F44" s="113"/>
      <c r="G44" s="114">
        <f>SUM(D44:F44)</f>
        <v>0</v>
      </c>
      <c r="H44" s="258"/>
      <c r="I44" s="251"/>
      <c r="J44" s="253"/>
    </row>
    <row r="45" spans="2:10" x14ac:dyDescent="0.25">
      <c r="B45" s="254" t="s">
        <v>106</v>
      </c>
      <c r="C45" s="255"/>
      <c r="D45" s="115">
        <f t="shared" ref="D45:G45" si="10">SUM(D43:D44)</f>
        <v>0</v>
      </c>
      <c r="E45" s="115">
        <f t="shared" si="10"/>
        <v>0</v>
      </c>
      <c r="F45" s="115">
        <f t="shared" si="10"/>
        <v>0</v>
      </c>
      <c r="G45" s="114">
        <f t="shared" si="10"/>
        <v>0</v>
      </c>
      <c r="H45" s="258"/>
      <c r="I45" s="251"/>
      <c r="J45" s="253"/>
    </row>
    <row r="46" spans="2:10" x14ac:dyDescent="0.25">
      <c r="B46" s="260" t="s">
        <v>119</v>
      </c>
      <c r="C46" s="112"/>
      <c r="D46" s="173"/>
      <c r="E46" s="173"/>
      <c r="F46" s="173"/>
      <c r="G46" s="172"/>
      <c r="H46" s="258"/>
      <c r="I46" s="251"/>
      <c r="J46" s="253" t="str">
        <f>IF(G48=0,"",IF(AND(G48&gt;0,OR(H46="",I46="")),"Check DATE","OK"))</f>
        <v/>
      </c>
    </row>
    <row r="47" spans="2:10" x14ac:dyDescent="0.25">
      <c r="B47" s="260"/>
      <c r="C47" s="112">
        <f>'1'!$B$6</f>
        <v>0</v>
      </c>
      <c r="D47" s="113"/>
      <c r="E47" s="113"/>
      <c r="F47" s="113"/>
      <c r="G47" s="114">
        <f>SUM(D47:F47)</f>
        <v>0</v>
      </c>
      <c r="H47" s="258"/>
      <c r="I47" s="251"/>
      <c r="J47" s="253"/>
    </row>
    <row r="48" spans="2:10" x14ac:dyDescent="0.25">
      <c r="B48" s="254" t="s">
        <v>106</v>
      </c>
      <c r="C48" s="255"/>
      <c r="D48" s="115">
        <f t="shared" ref="D48:G48" si="11">SUM(D46:D47)</f>
        <v>0</v>
      </c>
      <c r="E48" s="115">
        <f t="shared" si="11"/>
        <v>0</v>
      </c>
      <c r="F48" s="115">
        <f t="shared" si="11"/>
        <v>0</v>
      </c>
      <c r="G48" s="114">
        <f t="shared" si="11"/>
        <v>0</v>
      </c>
      <c r="H48" s="258"/>
      <c r="I48" s="251"/>
      <c r="J48" s="253"/>
    </row>
    <row r="49" spans="2:10" x14ac:dyDescent="0.25">
      <c r="B49" s="260" t="s">
        <v>120</v>
      </c>
      <c r="C49" s="112"/>
      <c r="D49" s="173"/>
      <c r="E49" s="173"/>
      <c r="F49" s="173"/>
      <c r="G49" s="172"/>
      <c r="H49" s="258"/>
      <c r="I49" s="251"/>
      <c r="J49" s="253" t="str">
        <f>IF(G51=0,"",IF(AND(G51&gt;0,OR(H49="",I49="")),"Check DATE","OK"))</f>
        <v/>
      </c>
    </row>
    <row r="50" spans="2:10" x14ac:dyDescent="0.25">
      <c r="B50" s="260"/>
      <c r="C50" s="112">
        <f>'1'!$B$6</f>
        <v>0</v>
      </c>
      <c r="D50" s="113"/>
      <c r="E50" s="113"/>
      <c r="F50" s="113"/>
      <c r="G50" s="114">
        <f>SUM(D50:F50)</f>
        <v>0</v>
      </c>
      <c r="H50" s="258"/>
      <c r="I50" s="251"/>
      <c r="J50" s="253"/>
    </row>
    <row r="51" spans="2:10" ht="11" thickBot="1" x14ac:dyDescent="0.3">
      <c r="B51" s="266" t="s">
        <v>106</v>
      </c>
      <c r="C51" s="267"/>
      <c r="D51" s="117">
        <f t="shared" ref="D51:G51" si="12">SUM(D49:D50)</f>
        <v>0</v>
      </c>
      <c r="E51" s="117">
        <f t="shared" si="12"/>
        <v>0</v>
      </c>
      <c r="F51" s="117">
        <f t="shared" si="12"/>
        <v>0</v>
      </c>
      <c r="G51" s="118">
        <f t="shared" si="12"/>
        <v>0</v>
      </c>
      <c r="H51" s="263"/>
      <c r="I51" s="264"/>
      <c r="J51" s="265"/>
    </row>
    <row r="52" spans="2:10" x14ac:dyDescent="0.25">
      <c r="B52" s="261" t="s">
        <v>121</v>
      </c>
      <c r="C52" s="112"/>
      <c r="D52" s="119">
        <f t="shared" ref="D52:G53" si="13">+D7+D10+D13+D16+D19+D22+D25+D28+D31+D34+D37+D40+D43+D46+D49</f>
        <v>0</v>
      </c>
      <c r="E52" s="119">
        <f t="shared" si="13"/>
        <v>0</v>
      </c>
      <c r="F52" s="119">
        <f t="shared" si="13"/>
        <v>0</v>
      </c>
      <c r="G52" s="119">
        <f t="shared" si="13"/>
        <v>0</v>
      </c>
      <c r="H52" s="120"/>
      <c r="I52" s="121"/>
      <c r="J52" s="268" t="str">
        <f>IF(AND(J7&lt;&gt;"Check Date",J10&lt;&gt;"Check Date",J13&lt;&gt;"Check Date",J16&lt;&gt;"Check Date",J19&lt;&gt;"Check Date",J22&lt;&gt;"Check Date",J25&lt;&gt;"Check Date",J28&lt;&gt;"Check Date",J31&lt;&gt;"Check Date",J34&lt;&gt;"Check Date",J37&lt;&gt;"Check Date",J40&lt;&gt;"Check Date",J43&lt;&gt;"Check Date",J46&lt;&gt;"Check Date",J49&lt;&gt;"Check Date"),"OK","Check")</f>
        <v>OK</v>
      </c>
    </row>
    <row r="53" spans="2:10" ht="11" thickBot="1" x14ac:dyDescent="0.3">
      <c r="B53" s="262"/>
      <c r="C53" s="112">
        <f>'1'!$B$6</f>
        <v>0</v>
      </c>
      <c r="D53" s="122">
        <f t="shared" si="13"/>
        <v>0</v>
      </c>
      <c r="E53" s="122">
        <f t="shared" si="13"/>
        <v>0</v>
      </c>
      <c r="F53" s="122">
        <f t="shared" si="13"/>
        <v>0</v>
      </c>
      <c r="G53" s="122">
        <f t="shared" si="13"/>
        <v>0</v>
      </c>
      <c r="H53" s="123"/>
      <c r="I53" s="124"/>
      <c r="J53" s="269"/>
    </row>
    <row r="54" spans="2:10" ht="12.5" thickBot="1" x14ac:dyDescent="0.3">
      <c r="B54" s="270" t="s">
        <v>87</v>
      </c>
      <c r="C54" s="271"/>
      <c r="D54" s="125">
        <f t="shared" ref="D54:G54" si="14">SUM(D52:D53)</f>
        <v>0</v>
      </c>
      <c r="E54" s="125">
        <f t="shared" si="14"/>
        <v>0</v>
      </c>
      <c r="F54" s="125">
        <f t="shared" si="14"/>
        <v>0</v>
      </c>
      <c r="G54" s="125">
        <f t="shared" si="14"/>
        <v>0</v>
      </c>
      <c r="H54" s="126"/>
      <c r="I54" s="127"/>
      <c r="J54" s="269"/>
    </row>
    <row r="55" spans="2:10" x14ac:dyDescent="0.25">
      <c r="B55" s="261" t="s">
        <v>11</v>
      </c>
      <c r="C55" s="167"/>
      <c r="D55" s="168"/>
      <c r="E55" s="169"/>
      <c r="F55" s="169"/>
      <c r="G55" s="170"/>
      <c r="H55" s="171" t="str">
        <f>IF(AND(D55="",E55="",F55="",G55=""),"",IF(AND(D55="ok",E55="ok",F55="ok",G55="ok"),"OK","Check"))</f>
        <v/>
      </c>
      <c r="I55" s="76"/>
      <c r="J55" s="76"/>
    </row>
    <row r="56" spans="2:10" x14ac:dyDescent="0.25">
      <c r="B56" s="262"/>
      <c r="C56" s="112">
        <f>'1'!$B$6</f>
        <v>0</v>
      </c>
      <c r="D56" s="137" t="str">
        <f>IF('1'!H11=0,"",IF(D53='2'!U7,"OK","Check"))</f>
        <v/>
      </c>
      <c r="E56" s="138" t="str">
        <f>IF('1'!H11=0,"",IF(E53='2'!U41,"OK","Check"))</f>
        <v/>
      </c>
      <c r="F56" s="138" t="str">
        <f>IF('1'!H11=0,"",IF(F53='2'!U57,"OK","Check"))</f>
        <v/>
      </c>
      <c r="G56" s="139" t="str">
        <f>IF('1'!H11=0,"",IF(G53='2'!U6,"OK","Check"))</f>
        <v/>
      </c>
      <c r="H56" s="128" t="str">
        <f>IF(AND(D56="",E56="",F56="",G56=""),"",IF(AND(D56="ok",E56="ok",F56="ok",G56="ok"),"OK","Check"))</f>
        <v/>
      </c>
      <c r="I56" s="76"/>
      <c r="J56" s="76"/>
    </row>
    <row r="57" spans="2:10" x14ac:dyDescent="0.25">
      <c r="B57" s="76"/>
      <c r="C57" s="76"/>
      <c r="D57" s="76"/>
      <c r="E57" s="76"/>
      <c r="F57" s="76"/>
      <c r="G57" s="76"/>
      <c r="H57" s="129" t="str">
        <f>IF(AND(H55&lt;&gt;"check",H56&lt;&gt;"check",J52&lt;&gt;"check"),"OK","Check")</f>
        <v>OK</v>
      </c>
      <c r="I57" s="76"/>
      <c r="J57" s="76"/>
    </row>
  </sheetData>
  <sheetProtection algorithmName="SHA-512" hashValue="F9UOrSUpZi9SHraa2H8bW5GMIPN9pcChskPLYZw9DbCzLHvwvl3o+JWqDkr8dfSajQqqQiOGFmrVdP04TGe3QQ==" saltValue="s7vSicnXXyIJYwle+3eXWg==" spinCount="100000" sheet="1" formatColumns="0" formatRows="0"/>
  <mergeCells count="89">
    <mergeCell ref="B55:B56"/>
    <mergeCell ref="B49:B50"/>
    <mergeCell ref="H49:H51"/>
    <mergeCell ref="I49:I51"/>
    <mergeCell ref="J49:J51"/>
    <mergeCell ref="B51:C51"/>
    <mergeCell ref="B52:B53"/>
    <mergeCell ref="J52:J54"/>
    <mergeCell ref="B54:C54"/>
    <mergeCell ref="B43:B44"/>
    <mergeCell ref="H43:H45"/>
    <mergeCell ref="I43:I45"/>
    <mergeCell ref="J43:J45"/>
    <mergeCell ref="B45:C45"/>
    <mergeCell ref="B46:B47"/>
    <mergeCell ref="H46:H48"/>
    <mergeCell ref="I46:I48"/>
    <mergeCell ref="J46:J48"/>
    <mergeCell ref="B48:C48"/>
    <mergeCell ref="B37:B38"/>
    <mergeCell ref="H37:H39"/>
    <mergeCell ref="I37:I39"/>
    <mergeCell ref="J37:J39"/>
    <mergeCell ref="B39:C39"/>
    <mergeCell ref="B40:B41"/>
    <mergeCell ref="H40:H42"/>
    <mergeCell ref="I40:I42"/>
    <mergeCell ref="J40:J42"/>
    <mergeCell ref="B42:C42"/>
    <mergeCell ref="B31:B32"/>
    <mergeCell ref="H31:H33"/>
    <mergeCell ref="I31:I33"/>
    <mergeCell ref="J31:J33"/>
    <mergeCell ref="B33:C33"/>
    <mergeCell ref="B34:B35"/>
    <mergeCell ref="H34:H36"/>
    <mergeCell ref="I34:I36"/>
    <mergeCell ref="J34:J36"/>
    <mergeCell ref="B36:C36"/>
    <mergeCell ref="B25:B26"/>
    <mergeCell ref="H25:H27"/>
    <mergeCell ref="I25:I27"/>
    <mergeCell ref="J25:J27"/>
    <mergeCell ref="B27:C27"/>
    <mergeCell ref="B28:B29"/>
    <mergeCell ref="H28:H30"/>
    <mergeCell ref="I28:I30"/>
    <mergeCell ref="J28:J30"/>
    <mergeCell ref="B30:C30"/>
    <mergeCell ref="B19:B20"/>
    <mergeCell ref="H19:H21"/>
    <mergeCell ref="I19:I21"/>
    <mergeCell ref="J19:J21"/>
    <mergeCell ref="B21:C21"/>
    <mergeCell ref="B22:B23"/>
    <mergeCell ref="H22:H24"/>
    <mergeCell ref="I22:I24"/>
    <mergeCell ref="J22:J24"/>
    <mergeCell ref="B24:C24"/>
    <mergeCell ref="B13:B14"/>
    <mergeCell ref="H13:H15"/>
    <mergeCell ref="I13:I15"/>
    <mergeCell ref="J13:J15"/>
    <mergeCell ref="B15:C15"/>
    <mergeCell ref="B16:B17"/>
    <mergeCell ref="H16:H18"/>
    <mergeCell ref="I16:I18"/>
    <mergeCell ref="J16:J18"/>
    <mergeCell ref="B18:C18"/>
    <mergeCell ref="I7:I9"/>
    <mergeCell ref="J7:J9"/>
    <mergeCell ref="B9:C9"/>
    <mergeCell ref="B10:B11"/>
    <mergeCell ref="H10:H12"/>
    <mergeCell ref="I10:I12"/>
    <mergeCell ref="J10:J12"/>
    <mergeCell ref="B12:C12"/>
    <mergeCell ref="H7:H9"/>
    <mergeCell ref="B1:J2"/>
    <mergeCell ref="B3:B6"/>
    <mergeCell ref="C3:C6"/>
    <mergeCell ref="D3:G3"/>
    <mergeCell ref="H3:H6"/>
    <mergeCell ref="I3:I6"/>
    <mergeCell ref="J3:J6"/>
    <mergeCell ref="D4:D5"/>
    <mergeCell ref="E4:E5"/>
    <mergeCell ref="F4:F5"/>
    <mergeCell ref="G4:G5"/>
  </mergeCells>
  <conditionalFormatting sqref="H57 D55:H56">
    <cfRule type="containsText" dxfId="27" priority="5" operator="containsText" text="OK">
      <formula>NOT(ISERROR(SEARCH("OK",D55)))</formula>
    </cfRule>
    <cfRule type="containsText" dxfId="26" priority="6" operator="containsText" text="Check">
      <formula>NOT(ISERROR(SEARCH("Check",D55)))</formula>
    </cfRule>
  </conditionalFormatting>
  <conditionalFormatting sqref="J7:J51">
    <cfRule type="containsText" dxfId="25" priority="1" operator="containsText" text="Check DATE">
      <formula>NOT(ISERROR(SEARCH("Check DATE",J7)))</formula>
    </cfRule>
    <cfRule type="containsText" dxfId="24" priority="4" operator="containsText" text="OK">
      <formula>NOT(ISERROR(SEARCH("OK",J7)))</formula>
    </cfRule>
  </conditionalFormatting>
  <conditionalFormatting sqref="J52">
    <cfRule type="containsText" dxfId="23" priority="2" operator="containsText" text="OK">
      <formula>NOT(ISERROR(SEARCH("OK",J52)))</formula>
    </cfRule>
    <cfRule type="containsText" dxfId="22" priority="3" operator="containsText" text="Check">
      <formula>NOT(ISERROR(SEARCH("Check",J52)))</formula>
    </cfRule>
  </conditionalFormatting>
  <printOptions horizontalCentered="1" verticalCentered="1"/>
  <pageMargins left="0.11811023622047245" right="0.11811023622047245" top="0.15748031496062992" bottom="0.15748031496062992" header="0.31496062992125984" footer="0.31496062992125984"/>
  <pageSetup paperSize="9" scale="90" orientation="portrait" r:id="rId1"/>
  <headerFooter>
    <oddFooter>&amp;L&amp;F - &amp;A - &amp;D - &amp;T</oddFooter>
  </headerFooter>
  <ignoredErrors>
    <ignoredError sqref="G9 G12 G15 G18 G21 G24 G27 G30 G33 G36 G39 G42 G45 G48 G51 G20 G23 G26 G29 G32 G35 G38 G41 G44 G47 G5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Q11"/>
  <sheetViews>
    <sheetView tabSelected="1" view="pageBreakPreview" zoomScale="75" zoomScaleSheetLayoutView="75" workbookViewId="0">
      <pane xSplit="2" ySplit="3" topLeftCell="C4" activePane="bottomRight" state="frozenSplit"/>
      <selection activeCell="D56" sqref="D56"/>
      <selection pane="topRight" activeCell="D56" sqref="D56"/>
      <selection pane="bottomLeft" activeCell="D56" sqref="D56"/>
      <selection pane="bottomRight" activeCell="A4" sqref="A4:B4"/>
    </sheetView>
  </sheetViews>
  <sheetFormatPr defaultRowHeight="10.5" x14ac:dyDescent="0.25"/>
  <cols>
    <col min="1" max="1" width="69" customWidth="1"/>
    <col min="2" max="2" width="18.5" customWidth="1"/>
    <col min="3" max="3" width="86.5" customWidth="1"/>
    <col min="4" max="17" width="70.875" customWidth="1"/>
  </cols>
  <sheetData>
    <row r="1" spans="1:17" ht="24" customHeight="1" x14ac:dyDescent="0.25">
      <c r="A1" s="272" t="s">
        <v>129</v>
      </c>
      <c r="B1" s="149" t="s">
        <v>83</v>
      </c>
      <c r="C1" s="150" t="str">
        <f>IF('3_WP1'!H7="","",'3_WP1'!H7)</f>
        <v/>
      </c>
      <c r="D1" s="150" t="str">
        <f>IF('3_WP1'!H10="","",'3_WP1'!H10)</f>
        <v/>
      </c>
      <c r="E1" s="150" t="str">
        <f>IF('3_WP1'!H13="","",'3_WP1'!H13)</f>
        <v/>
      </c>
      <c r="F1" s="150" t="str">
        <f>IF('3_WP1'!H16="","",'3_WP1'!H16)</f>
        <v/>
      </c>
      <c r="G1" s="150" t="str">
        <f>IF('3_WP1'!H19="","",'3_WP1'!H19)</f>
        <v/>
      </c>
      <c r="H1" s="150" t="str">
        <f>IF('3_WP1'!H22="","",'3_WP1'!H22)</f>
        <v/>
      </c>
      <c r="I1" s="150" t="str">
        <f>IF('3_WP1'!H25="","",'3_WP1'!H25)</f>
        <v/>
      </c>
      <c r="J1" s="150" t="str">
        <f>IF('3_WP1'!H28="","",'3_WP1'!H28)</f>
        <v/>
      </c>
      <c r="K1" s="150" t="str">
        <f>IF('3_WP1'!H31="","",'3_WP1'!H31)</f>
        <v/>
      </c>
      <c r="L1" s="150" t="str">
        <f>IF('3_WP1'!H34="","",'3_WP1'!H34)</f>
        <v/>
      </c>
      <c r="M1" s="150" t="str">
        <f>IF('3_WP1'!H37="","",'3_WP1'!H37)</f>
        <v/>
      </c>
      <c r="N1" s="150" t="str">
        <f>IF('3_WP1'!H40="","",'3_WP1'!H40)</f>
        <v/>
      </c>
      <c r="O1" s="150" t="str">
        <f>IF('3_WP1'!H43="","",'3_WP1'!H43)</f>
        <v/>
      </c>
      <c r="P1" s="150" t="str">
        <f>IF('3_WP1'!H46="","",'3_WP1'!H46)</f>
        <v/>
      </c>
      <c r="Q1" s="151" t="str">
        <f>IF('3_WP1'!H49="","",'3_WP1'!H49)</f>
        <v/>
      </c>
    </row>
    <row r="2" spans="1:17" ht="24" customHeight="1" thickBot="1" x14ac:dyDescent="0.3">
      <c r="A2" s="273"/>
      <c r="B2" s="152" t="s">
        <v>92</v>
      </c>
      <c r="C2" s="153" t="str">
        <f>IF('3_WP1'!I7="","",'3_WP1'!I7)</f>
        <v/>
      </c>
      <c r="D2" s="153" t="str">
        <f>IF('3_WP1'!I10="","",'3_WP1'!I10)</f>
        <v/>
      </c>
      <c r="E2" s="153" t="str">
        <f>IF('3_WP1'!I13="","",'3_WP1'!I13)</f>
        <v/>
      </c>
      <c r="F2" s="153" t="str">
        <f>IF('3_WP1'!I16="","",'3_WP1'!I16)</f>
        <v/>
      </c>
      <c r="G2" s="153" t="str">
        <f>IF('3_WP1'!I19="","",'3_WP1'!I19)</f>
        <v/>
      </c>
      <c r="H2" s="153" t="str">
        <f>IF('3_WP1'!I22="","",'3_WP1'!I22)</f>
        <v/>
      </c>
      <c r="I2" s="153" t="str">
        <f>IF('3_WP1'!I25="","",'3_WP1'!I25)</f>
        <v/>
      </c>
      <c r="J2" s="153" t="str">
        <f>IF('3_WP1'!I28="","",'3_WP1'!I28)</f>
        <v/>
      </c>
      <c r="K2" s="153" t="str">
        <f>IF('3_WP1'!I31="","",'3_WP1'!I31)</f>
        <v/>
      </c>
      <c r="L2" s="153" t="str">
        <f>IF('3_WP1'!I34="","",'3_WP1'!I34)</f>
        <v/>
      </c>
      <c r="M2" s="153" t="str">
        <f>IF('3_WP1'!I37="","",'3_WP1'!I37)</f>
        <v/>
      </c>
      <c r="N2" s="153" t="str">
        <f>IF('3_WP1'!I40="","",'3_WP1'!I40)</f>
        <v/>
      </c>
      <c r="O2" s="153" t="str">
        <f>IF('3_WP1'!I43="","",'3_WP1'!I43)</f>
        <v/>
      </c>
      <c r="P2" s="153" t="str">
        <f>IF('3_WP1'!I46="","",'3_WP1'!I46)</f>
        <v/>
      </c>
      <c r="Q2" s="154" t="str">
        <f>IF('3_WP1'!I49="","",'3_WP1'!I49)</f>
        <v/>
      </c>
    </row>
    <row r="3" spans="1:17" ht="12" customHeight="1" thickBot="1" x14ac:dyDescent="0.3">
      <c r="A3" s="130"/>
      <c r="B3" s="148"/>
      <c r="C3" s="131" t="s">
        <v>105</v>
      </c>
      <c r="D3" s="131" t="s">
        <v>107</v>
      </c>
      <c r="E3" s="131" t="s">
        <v>108</v>
      </c>
      <c r="F3" s="131" t="s">
        <v>109</v>
      </c>
      <c r="G3" s="131" t="s">
        <v>110</v>
      </c>
      <c r="H3" s="131" t="s">
        <v>111</v>
      </c>
      <c r="I3" s="131" t="s">
        <v>112</v>
      </c>
      <c r="J3" s="131" t="s">
        <v>113</v>
      </c>
      <c r="K3" s="131" t="s">
        <v>114</v>
      </c>
      <c r="L3" s="131" t="s">
        <v>115</v>
      </c>
      <c r="M3" s="131" t="s">
        <v>116</v>
      </c>
      <c r="N3" s="131" t="s">
        <v>117</v>
      </c>
      <c r="O3" s="131" t="s">
        <v>118</v>
      </c>
      <c r="P3" s="131" t="s">
        <v>119</v>
      </c>
      <c r="Q3" s="132" t="s">
        <v>120</v>
      </c>
    </row>
    <row r="4" spans="1:17" ht="54" customHeight="1" x14ac:dyDescent="0.25">
      <c r="A4" s="187" t="s">
        <v>88</v>
      </c>
      <c r="B4" s="278"/>
      <c r="C4" s="133"/>
      <c r="D4" s="133"/>
      <c r="E4" s="133"/>
      <c r="F4" s="133"/>
      <c r="G4" s="133"/>
      <c r="H4" s="133"/>
      <c r="I4" s="133"/>
      <c r="J4" s="133"/>
      <c r="K4" s="133"/>
      <c r="L4" s="133"/>
      <c r="M4" s="133"/>
      <c r="N4" s="133"/>
      <c r="O4" s="133"/>
      <c r="P4" s="133"/>
      <c r="Q4" s="134"/>
    </row>
    <row r="5" spans="1:17" ht="50.15" customHeight="1" x14ac:dyDescent="0.25">
      <c r="A5" s="276" t="s">
        <v>122</v>
      </c>
      <c r="B5" s="277"/>
      <c r="C5" s="135"/>
      <c r="D5" s="135"/>
      <c r="E5" s="135"/>
      <c r="F5" s="135"/>
      <c r="G5" s="135"/>
      <c r="H5" s="135"/>
      <c r="I5" s="135"/>
      <c r="J5" s="135"/>
      <c r="K5" s="135"/>
      <c r="L5" s="135"/>
      <c r="M5" s="135"/>
      <c r="N5" s="135"/>
      <c r="O5" s="135"/>
      <c r="P5" s="135"/>
      <c r="Q5" s="98"/>
    </row>
    <row r="6" spans="1:17" ht="50.15" customHeight="1" x14ac:dyDescent="0.25">
      <c r="A6" s="276" t="s">
        <v>89</v>
      </c>
      <c r="B6" s="277"/>
      <c r="C6" s="135"/>
      <c r="D6" s="135"/>
      <c r="E6" s="135"/>
      <c r="F6" s="135"/>
      <c r="G6" s="135"/>
      <c r="H6" s="135"/>
      <c r="I6" s="135"/>
      <c r="J6" s="135"/>
      <c r="K6" s="135"/>
      <c r="L6" s="135"/>
      <c r="M6" s="135"/>
      <c r="N6" s="135"/>
      <c r="O6" s="135"/>
      <c r="P6" s="135"/>
      <c r="Q6" s="98"/>
    </row>
    <row r="7" spans="1:17" ht="50.15" customHeight="1" x14ac:dyDescent="0.25">
      <c r="A7" s="276" t="s">
        <v>123</v>
      </c>
      <c r="B7" s="277"/>
      <c r="C7" s="135"/>
      <c r="D7" s="135"/>
      <c r="E7" s="135"/>
      <c r="F7" s="135"/>
      <c r="G7" s="135"/>
      <c r="H7" s="135"/>
      <c r="I7" s="135"/>
      <c r="J7" s="135"/>
      <c r="K7" s="135"/>
      <c r="L7" s="135"/>
      <c r="M7" s="135"/>
      <c r="N7" s="135"/>
      <c r="O7" s="135"/>
      <c r="P7" s="135"/>
      <c r="Q7" s="98"/>
    </row>
    <row r="8" spans="1:17" ht="50.15" customHeight="1" x14ac:dyDescent="0.25">
      <c r="A8" s="276" t="s">
        <v>124</v>
      </c>
      <c r="B8" s="277"/>
      <c r="C8" s="174"/>
      <c r="D8" s="174"/>
      <c r="E8" s="174"/>
      <c r="F8" s="174"/>
      <c r="G8" s="174"/>
      <c r="H8" s="174"/>
      <c r="I8" s="174"/>
      <c r="J8" s="174"/>
      <c r="K8" s="174"/>
      <c r="L8" s="174"/>
      <c r="M8" s="174"/>
      <c r="N8" s="174"/>
      <c r="O8" s="174"/>
      <c r="P8" s="174"/>
      <c r="Q8" s="175"/>
    </row>
    <row r="9" spans="1:17" ht="50.15" customHeight="1" thickBot="1" x14ac:dyDescent="0.3">
      <c r="A9" s="274" t="s">
        <v>90</v>
      </c>
      <c r="B9" s="275"/>
      <c r="C9" s="136"/>
      <c r="D9" s="136"/>
      <c r="E9" s="136"/>
      <c r="F9" s="136"/>
      <c r="G9" s="136"/>
      <c r="H9" s="136"/>
      <c r="I9" s="136"/>
      <c r="J9" s="136"/>
      <c r="K9" s="136"/>
      <c r="L9" s="136"/>
      <c r="M9" s="136"/>
      <c r="N9" s="136"/>
      <c r="O9" s="136"/>
      <c r="P9" s="136"/>
      <c r="Q9" s="100"/>
    </row>
    <row r="10" spans="1:17" ht="25" customHeight="1" x14ac:dyDescent="0.25">
      <c r="A10" s="236"/>
      <c r="B10" s="236"/>
      <c r="C10" s="236"/>
      <c r="D10" s="236"/>
      <c r="E10" s="236"/>
      <c r="F10" s="236"/>
      <c r="G10" s="236"/>
      <c r="H10" s="236"/>
      <c r="I10" s="236"/>
      <c r="J10" s="236"/>
      <c r="K10" s="236"/>
      <c r="L10" s="236"/>
      <c r="M10" s="236"/>
      <c r="N10" s="236"/>
      <c r="O10" s="236"/>
      <c r="P10" s="236"/>
      <c r="Q10" s="236"/>
    </row>
    <row r="11" spans="1:17" ht="25" customHeight="1" x14ac:dyDescent="0.25">
      <c r="A11" s="236" t="s">
        <v>144</v>
      </c>
      <c r="B11" s="236"/>
      <c r="C11" s="236"/>
      <c r="D11" s="236"/>
      <c r="E11" s="236"/>
      <c r="F11" s="236"/>
      <c r="G11" s="236"/>
      <c r="H11" s="236"/>
      <c r="I11" s="236"/>
      <c r="J11" s="236"/>
      <c r="K11" s="236"/>
      <c r="L11" s="236"/>
      <c r="M11" s="236"/>
      <c r="N11" s="236"/>
      <c r="O11" s="236"/>
      <c r="P11" s="236"/>
      <c r="Q11" s="236"/>
    </row>
  </sheetData>
  <sheetProtection algorithmName="SHA-512" hashValue="a2eCy25V2ILJ71n4Fzh9RynZoI8GeVLTpbCrAoz6N9XS7fCTVGaCb07Dkfp6SzVS/FpcWshrqmd49LpGPYyHsw==" saltValue="8A1E8jzjj52W4Y9rw6Illw==" spinCount="100000" sheet="1" formatColumns="0" formatRows="0"/>
  <mergeCells count="9">
    <mergeCell ref="A11:Q11"/>
    <mergeCell ref="A1:A2"/>
    <mergeCell ref="A9:B9"/>
    <mergeCell ref="A7:B7"/>
    <mergeCell ref="A10:Q10"/>
    <mergeCell ref="A6:B6"/>
    <mergeCell ref="A5:B5"/>
    <mergeCell ref="A4:B4"/>
    <mergeCell ref="A8:B8"/>
  </mergeCells>
  <printOptions horizontalCentered="1" verticalCentered="1"/>
  <pageMargins left="0.11811023622047245" right="0.11811023622047245" top="0.15748031496062992" bottom="0.15748031496062992" header="0.31496062992125984" footer="0.31496062992125984"/>
  <pageSetup paperSize="9" scale="80" orientation="landscape" r:id="rId1"/>
  <headerFooter>
    <oddFooter>&amp;L&amp;F - &amp;A - &amp;D -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389629810485"/>
    <pageSetUpPr fitToPage="1"/>
  </sheetPr>
  <dimension ref="B2:V20"/>
  <sheetViews>
    <sheetView showGridLines="0" view="pageBreakPreview" zoomScaleSheetLayoutView="100" workbookViewId="0">
      <selection activeCell="B4" sqref="B4:D4"/>
    </sheetView>
  </sheetViews>
  <sheetFormatPr defaultRowHeight="10.5" x14ac:dyDescent="0.25"/>
  <cols>
    <col min="2" max="2" width="35.875" customWidth="1"/>
    <col min="3" max="21" width="12.875" customWidth="1"/>
    <col min="22" max="22" width="6.875" customWidth="1"/>
  </cols>
  <sheetData>
    <row r="2" spans="2:22" ht="29.15" customHeight="1" x14ac:dyDescent="0.25">
      <c r="B2" s="296" t="s">
        <v>132</v>
      </c>
      <c r="C2" s="296"/>
      <c r="D2" s="296"/>
      <c r="E2" s="296"/>
      <c r="F2" s="296"/>
      <c r="G2" s="296"/>
      <c r="H2" s="296"/>
      <c r="I2" s="296"/>
      <c r="J2" s="296"/>
      <c r="K2" s="296"/>
      <c r="L2" s="296"/>
      <c r="M2" s="296"/>
      <c r="N2" s="296"/>
      <c r="O2" s="296"/>
      <c r="P2" s="296"/>
      <c r="Q2" s="296"/>
      <c r="R2" s="296"/>
      <c r="S2" s="296"/>
      <c r="T2" s="176"/>
      <c r="U2" s="176"/>
      <c r="V2" s="176"/>
    </row>
    <row r="3" spans="2:22" ht="15.5" x14ac:dyDescent="0.25">
      <c r="B3" s="155" t="s">
        <v>130</v>
      </c>
      <c r="C3" s="105"/>
      <c r="D3" s="105"/>
      <c r="E3" s="105"/>
      <c r="F3" s="105"/>
      <c r="G3" s="105"/>
      <c r="H3" s="105"/>
      <c r="I3" s="105"/>
      <c r="J3" s="105"/>
      <c r="K3" s="105"/>
      <c r="L3" s="105"/>
      <c r="M3" s="105"/>
      <c r="N3" s="105"/>
      <c r="O3" s="105"/>
      <c r="P3" s="105"/>
      <c r="Q3" s="105"/>
      <c r="R3" s="105"/>
      <c r="S3" s="105"/>
      <c r="T3" s="105"/>
      <c r="U3" s="105"/>
      <c r="V3" s="76"/>
    </row>
    <row r="4" spans="2:22" ht="16" thickBot="1" x14ac:dyDescent="0.3">
      <c r="B4" s="281"/>
      <c r="C4" s="281"/>
      <c r="D4" s="281"/>
      <c r="E4" s="294" t="str">
        <f>+Elenco!I6</f>
        <v>1 - con anticipazione</v>
      </c>
      <c r="F4" s="294"/>
      <c r="G4" s="294"/>
      <c r="H4" s="294"/>
      <c r="I4" s="325" t="str">
        <f>IF(E4="","Selezionare","OK")</f>
        <v>OK</v>
      </c>
      <c r="J4" s="325"/>
      <c r="K4" s="325"/>
      <c r="L4" s="104"/>
      <c r="M4" s="104"/>
      <c r="N4" s="104"/>
      <c r="O4" s="104"/>
      <c r="P4" s="104"/>
      <c r="Q4" s="104"/>
      <c r="R4" s="104"/>
      <c r="S4" s="104"/>
      <c r="T4" s="104"/>
      <c r="U4" s="104"/>
      <c r="V4" s="158"/>
    </row>
    <row r="5" spans="2:22" ht="11" thickBot="1" x14ac:dyDescent="0.3">
      <c r="B5" s="73" t="s">
        <v>4</v>
      </c>
      <c r="C5" s="73" t="s">
        <v>13</v>
      </c>
      <c r="D5" s="74" t="s">
        <v>14</v>
      </c>
      <c r="E5" s="74" t="s">
        <v>15</v>
      </c>
      <c r="F5" s="74" t="s">
        <v>16</v>
      </c>
      <c r="G5" s="74" t="s">
        <v>17</v>
      </c>
      <c r="H5" s="74" t="s">
        <v>18</v>
      </c>
      <c r="I5" s="74" t="s">
        <v>19</v>
      </c>
      <c r="J5" s="74" t="s">
        <v>20</v>
      </c>
      <c r="K5" s="74" t="s">
        <v>21</v>
      </c>
      <c r="L5" s="74" t="s">
        <v>22</v>
      </c>
      <c r="M5" s="74" t="s">
        <v>23</v>
      </c>
      <c r="N5" s="74" t="s">
        <v>24</v>
      </c>
      <c r="O5" s="74" t="s">
        <v>25</v>
      </c>
      <c r="P5" s="74" t="s">
        <v>26</v>
      </c>
      <c r="Q5" s="74" t="s">
        <v>27</v>
      </c>
      <c r="R5" s="74" t="s">
        <v>28</v>
      </c>
      <c r="S5" s="74" t="s">
        <v>29</v>
      </c>
      <c r="T5" s="74" t="s">
        <v>30</v>
      </c>
      <c r="U5" s="75" t="s">
        <v>2</v>
      </c>
      <c r="V5" s="76"/>
    </row>
    <row r="6" spans="2:22" ht="35.15" customHeight="1" thickBot="1" x14ac:dyDescent="0.3">
      <c r="B6" s="77" t="s">
        <v>41</v>
      </c>
      <c r="C6" s="39">
        <f>'2'!C6</f>
        <v>0</v>
      </c>
      <c r="D6" s="39" t="str">
        <f>IF(OR(C6='2'!$U$6,C6=""),"",C6+'2'!D6)</f>
        <v/>
      </c>
      <c r="E6" s="39" t="str">
        <f>IF(OR(D6='2'!$U$6,D6=""),"",D6+'2'!E6)</f>
        <v/>
      </c>
      <c r="F6" s="39" t="str">
        <f>IF(OR(E6='2'!$U$6,E6=""),"",E6+'2'!F6)</f>
        <v/>
      </c>
      <c r="G6" s="39" t="str">
        <f>IF(OR(F6='2'!$U$6,F6=""),"",F6+'2'!G6)</f>
        <v/>
      </c>
      <c r="H6" s="39" t="str">
        <f>IF(OR(G6='2'!$U$6,G6=""),"",G6+'2'!H6)</f>
        <v/>
      </c>
      <c r="I6" s="39" t="str">
        <f>IF(OR(H6='2'!$U$6,H6=""),"",H6+'2'!I6)</f>
        <v/>
      </c>
      <c r="J6" s="39" t="str">
        <f>IF(OR(I6='2'!$U$6,I6=""),"",I6+'2'!J6)</f>
        <v/>
      </c>
      <c r="K6" s="39" t="str">
        <f>IF(OR(J6='2'!$U$6,J6=""),"",J6+'2'!K6)</f>
        <v/>
      </c>
      <c r="L6" s="39" t="str">
        <f>IF(OR(K6='2'!$U$6,K6=""),"",K6+'2'!L6)</f>
        <v/>
      </c>
      <c r="M6" s="39" t="str">
        <f>IF(OR(L6='2'!$U$6,L6=""),"",L6+'2'!M6)</f>
        <v/>
      </c>
      <c r="N6" s="39" t="str">
        <f>IF(OR(M6='2'!$U$6,M6=""),"",M6+'2'!N6)</f>
        <v/>
      </c>
      <c r="O6" s="39" t="str">
        <f>IF(OR(N6='2'!$U$6,N6=""),"",N6+'2'!O6)</f>
        <v/>
      </c>
      <c r="P6" s="39" t="str">
        <f>IF(OR(O6='2'!$U$6,O6=""),"",O6+'2'!P6)</f>
        <v/>
      </c>
      <c r="Q6" s="39" t="str">
        <f>IF(OR(P6='2'!$U$6,P6=""),"",P6+'2'!Q6)</f>
        <v/>
      </c>
      <c r="R6" s="39" t="str">
        <f>IF(OR(Q6='2'!$U$6,Q6=""),"",Q6+'2'!R6)</f>
        <v/>
      </c>
      <c r="S6" s="39" t="str">
        <f>IF(OR(R6='2'!$U$6,R6=""),"",R6+'2'!S6)</f>
        <v/>
      </c>
      <c r="T6" s="39" t="str">
        <f>IF(OR(S6='2'!$U$6,S6=""),"",S6+'2'!T6)</f>
        <v/>
      </c>
      <c r="U6" s="161"/>
      <c r="V6" s="76"/>
    </row>
    <row r="7" spans="2:22" ht="35.15" customHeight="1" thickBot="1" x14ac:dyDescent="0.3">
      <c r="B7" s="77" t="s">
        <v>40</v>
      </c>
      <c r="C7" s="40" t="str">
        <f>IF('2'!$U$6=0,"",C6/'2'!$U$6)</f>
        <v/>
      </c>
      <c r="D7" s="40" t="str">
        <f>IF(OR('2'!$U$6=0,C7=100%,C7=""),"",D6/'2'!$U$6)</f>
        <v/>
      </c>
      <c r="E7" s="40" t="str">
        <f>IF(OR('2'!$U$6=0,D7=100%,D7=""),"",E6/'2'!$U$6)</f>
        <v/>
      </c>
      <c r="F7" s="40" t="str">
        <f>IF(OR('2'!$U$6=0,E7=100%,E7=""),"",F6/'2'!$U$6)</f>
        <v/>
      </c>
      <c r="G7" s="40" t="str">
        <f>IF(OR('2'!$U$6=0,F7=100%,F7=""),"",G6/'2'!$U$6)</f>
        <v/>
      </c>
      <c r="H7" s="40" t="str">
        <f>IF(OR('2'!$U$6=0,G7=100%,G7=""),"",H6/'2'!$U$6)</f>
        <v/>
      </c>
      <c r="I7" s="40" t="str">
        <f>IF(OR('2'!$U$6=0,H7=100%,H7=""),"",I6/'2'!$U$6)</f>
        <v/>
      </c>
      <c r="J7" s="40" t="str">
        <f>IF(OR('2'!$U$6=0,I7=100%,I7=""),"",J6/'2'!$U$6)</f>
        <v/>
      </c>
      <c r="K7" s="40" t="str">
        <f>IF(OR('2'!$U$6=0,J7=100%,J7=""),"",K6/'2'!$U$6)</f>
        <v/>
      </c>
      <c r="L7" s="40" t="str">
        <f>IF(OR('2'!$U$6=0,K7=100%,K7=""),"",L6/'2'!$U$6)</f>
        <v/>
      </c>
      <c r="M7" s="40" t="str">
        <f>IF(OR('2'!$U$6=0,L7=100%,L7=""),"",M6/'2'!$U$6)</f>
        <v/>
      </c>
      <c r="N7" s="40" t="str">
        <f>IF(OR('2'!$U$6=0,M7=100%,M7=""),"",N6/'2'!$U$6)</f>
        <v/>
      </c>
      <c r="O7" s="40" t="str">
        <f>IF(OR('2'!$U$6=0,N7=100%,N7=""),"",O6/'2'!$U$6)</f>
        <v/>
      </c>
      <c r="P7" s="40" t="str">
        <f>IF(OR('2'!$U$6=0,O7=100%,O7=""),"",P6/'2'!$U$6)</f>
        <v/>
      </c>
      <c r="Q7" s="40" t="str">
        <f>IF(OR('2'!$U$6=0,P7=100%,P7=""),"",Q6/'2'!$U$6)</f>
        <v/>
      </c>
      <c r="R7" s="40" t="str">
        <f>IF(OR('2'!$U$6=0,Q7=100%,Q7=""),"",R6/'2'!$U$6)</f>
        <v/>
      </c>
      <c r="S7" s="40" t="str">
        <f>IF(OR('2'!$U$6=0,R7=100%,R7=""),"",S6/'2'!$U$6)</f>
        <v/>
      </c>
      <c r="T7" s="40" t="str">
        <f>IF(OR('2'!$U$6=0,S7=100%,S7=""),"",T6/'2'!$U$6)</f>
        <v/>
      </c>
      <c r="U7" s="162"/>
      <c r="V7" s="76"/>
    </row>
    <row r="8" spans="2:22" ht="35.15" customHeight="1" thickBot="1" x14ac:dyDescent="0.3">
      <c r="B8" s="78" t="s">
        <v>59</v>
      </c>
      <c r="C8" s="55" t="str">
        <f>IF(OR('2'!U6=0,E4&lt;&gt;"1 - con anticipazione"),"",IF(C7=Elenco!O6,'5'!$K$19,IF(C7&gt;=Elenco!M6,((Elenco!K6+Elenco!L6)*'5'!$K$19),Elenco!K6*'5'!$K$19)))</f>
        <v/>
      </c>
      <c r="D8" s="55" t="str">
        <f>IF(OR($E$4&lt;&gt;"1 - con anticipazione",'2'!$U$6=0),"",IF(AND(D7=Elenco!$O$6,C10=((Elenco!$K$6+Elenco!$L$6)*'5'!$K$19)),(Elenco!$N$6*'5'!$K$19),IF(AND(D7=Elenco!$O$6,C10=(Elenco!$K$6*'5'!$K$19)),((Elenco!$L$6+Elenco!$N$6)*'5'!$K$19),IF(AND(D7=Elenco!$O$6,C10=0),'5'!$K$19,IF(AND(D7&gt;=Elenco!$M$6,D7&lt;Elenco!$O$6,C10&lt;((Elenco!$K$6+Elenco!$L$6)*'5'!$K$19)),(Elenco!$L$6*'5'!$K$19),0)))))</f>
        <v/>
      </c>
      <c r="E8" s="55" t="str">
        <f>IF(OR($E$4&lt;&gt;"1 - con anticipazione",'2'!$U$6=0),"",IF(AND(E7=Elenco!$O$6,D10=((Elenco!$K$6+Elenco!$L$6)*'5'!$K$19)),(Elenco!$N$6*'5'!$K$19),IF(AND(E7=Elenco!$O$6,D10=(Elenco!$K$6*'5'!$K$19)),((Elenco!$L$6+Elenco!$N$6)*'5'!$K$19),IF(AND(E7=Elenco!$O$6,D10=0),'5'!$K$19,IF(AND(E7&gt;=Elenco!$M$6,E7&lt;Elenco!$O$6,D10&lt;((Elenco!$K$6+Elenco!$L$6)*'5'!$K$19)),(Elenco!$L$6*'5'!$K$19),0)))))</f>
        <v/>
      </c>
      <c r="F8" s="55" t="str">
        <f>IF(OR($E$4&lt;&gt;"1 - con anticipazione",'2'!$U$6=0),"",IF(AND(F7=Elenco!$O$6,E10=((Elenco!$K$6+Elenco!$L$6)*'5'!$K$19)),(Elenco!$N$6*'5'!$K$19),IF(AND(F7=Elenco!$O$6,E10=(Elenco!$K$6*'5'!$K$19)),((Elenco!$L$6+Elenco!$N$6)*'5'!$K$19),IF(AND(F7=Elenco!$O$6,E10=0),'5'!$K$19,IF(AND(F7&gt;=Elenco!$M$6,F7&lt;Elenco!$O$6,E10&lt;((Elenco!$K$6+Elenco!$L$6)*'5'!$K$19)),(Elenco!$L$6*'5'!$K$19),0)))))</f>
        <v/>
      </c>
      <c r="G8" s="55" t="str">
        <f>IF(OR($E$4&lt;&gt;"1 - con anticipazione",'2'!$U$6=0),"",IF(AND(G7=Elenco!$O$6,F10=((Elenco!$K$6+Elenco!$L$6)*'5'!$K$19)),(Elenco!$N$6*'5'!$K$19),IF(AND(G7=Elenco!$O$6,F10=(Elenco!$K$6*'5'!$K$19)),((Elenco!$L$6+Elenco!$N$6)*'5'!$K$19),IF(AND(G7=Elenco!$O$6,F10=0),'5'!$K$19,IF(AND(G7&gt;=Elenco!$M$6,G7&lt;Elenco!$O$6,F10&lt;((Elenco!$K$6+Elenco!$L$6)*'5'!$K$19)),(Elenco!$L$6*'5'!$K$19),0)))))</f>
        <v/>
      </c>
      <c r="H8" s="55" t="str">
        <f>IF(OR($E$4&lt;&gt;"1 - con anticipazione",'2'!$U$6=0),"",IF(AND(H7=Elenco!$O$6,G10=((Elenco!$K$6+Elenco!$L$6)*'5'!$K$19)),(Elenco!$N$6*'5'!$K$19),IF(AND(H7=Elenco!$O$6,G10=(Elenco!$K$6*'5'!$K$19)),((Elenco!$L$6+Elenco!$N$6)*'5'!$K$19),IF(AND(H7=Elenco!$O$6,G10=0),'5'!$K$19,IF(AND(H7&gt;=Elenco!$M$6,H7&lt;Elenco!$O$6,G10&lt;((Elenco!$K$6+Elenco!$L$6)*'5'!$K$19)),(Elenco!$L$6*'5'!$K$19),0)))))</f>
        <v/>
      </c>
      <c r="I8" s="55" t="str">
        <f>IF(OR($E$4&lt;&gt;"1 - con anticipazione",'2'!$U$6=0),"",IF(AND(I7=Elenco!$O$6,H10=((Elenco!$K$6+Elenco!$L$6)*'5'!$K$19)),(Elenco!$N$6*'5'!$K$19),IF(AND(I7=Elenco!$O$6,H10=(Elenco!$K$6*'5'!$K$19)),((Elenco!$L$6+Elenco!$N$6)*'5'!$K$19),IF(AND(I7=Elenco!$O$6,H10=0),'5'!$K$19,IF(AND(I7&gt;=Elenco!$M$6,I7&lt;Elenco!$O$6,H10&lt;((Elenco!$K$6+Elenco!$L$6)*'5'!$K$19)),(Elenco!$L$6*'5'!$K$19),0)))))</f>
        <v/>
      </c>
      <c r="J8" s="55" t="str">
        <f>IF(OR($E$4&lt;&gt;"1 - con anticipazione",'2'!$U$6=0),"",IF(AND(J7=Elenco!$O$6,I10=((Elenco!$K$6+Elenco!$L$6)*'5'!$K$19)),(Elenco!$N$6*'5'!$K$19),IF(AND(J7=Elenco!$O$6,I10=(Elenco!$K$6*'5'!$K$19)),((Elenco!$L$6+Elenco!$N$6)*'5'!$K$19),IF(AND(J7=Elenco!$O$6,I10=0),'5'!$K$19,IF(AND(J7&gt;=Elenco!$M$6,J7&lt;Elenco!$O$6,I10&lt;((Elenco!$K$6+Elenco!$L$6)*'5'!$K$19)),(Elenco!$L$6*'5'!$K$19),0)))))</f>
        <v/>
      </c>
      <c r="K8" s="55" t="str">
        <f>IF(OR($E$4&lt;&gt;"1 - con anticipazione",'2'!$U$6=0),"",IF(AND(K7=Elenco!$O$6,J10=((Elenco!$K$6+Elenco!$L$6)*'5'!$K$19)),(Elenco!$N$6*'5'!$K$19),IF(AND(K7=Elenco!$O$6,J10=(Elenco!$K$6*'5'!$K$19)),((Elenco!$L$6+Elenco!$N$6)*'5'!$K$19),IF(AND(K7=Elenco!$O$6,J10=0),'5'!$K$19,IF(AND(K7&gt;=Elenco!$M$6,K7&lt;Elenco!$O$6,J10&lt;((Elenco!$K$6+Elenco!$L$6)*'5'!$K$19)),(Elenco!$L$6*'5'!$K$19),0)))))</f>
        <v/>
      </c>
      <c r="L8" s="55" t="str">
        <f>IF(OR($E$4&lt;&gt;"1 - con anticipazione",'2'!$U$6=0),"",IF(AND(L7=Elenco!$O$6,K10=((Elenco!$K$6+Elenco!$L$6)*'5'!$K$19)),(Elenco!$N$6*'5'!$K$19),IF(AND(L7=Elenco!$O$6,K10=(Elenco!$K$6*'5'!$K$19)),((Elenco!$L$6+Elenco!$N$6)*'5'!$K$19),IF(AND(L7=Elenco!$O$6,K10=0),'5'!$K$19,IF(AND(L7&gt;=Elenco!$M$6,L7&lt;Elenco!$O$6,K10&lt;((Elenco!$K$6+Elenco!$L$6)*'5'!$K$19)),(Elenco!$L$6*'5'!$K$19),0)))))</f>
        <v/>
      </c>
      <c r="M8" s="55" t="str">
        <f>IF(OR($E$4&lt;&gt;"1 - con anticipazione",'2'!$U$6=0),"",IF(AND(M7=Elenco!$O$6,L10=((Elenco!$K$6+Elenco!$L$6)*'5'!$K$19)),(Elenco!$N$6*'5'!$K$19),IF(AND(M7=Elenco!$O$6,L10=(Elenco!$K$6*'5'!$K$19)),((Elenco!$L$6+Elenco!$N$6)*'5'!$K$19),IF(AND(M7=Elenco!$O$6,L10=0),'5'!$K$19,IF(AND(M7&gt;=Elenco!$M$6,M7&lt;Elenco!$O$6,L10&lt;((Elenco!$K$6+Elenco!$L$6)*'5'!$K$19)),(Elenco!$L$6*'5'!$K$19),0)))))</f>
        <v/>
      </c>
      <c r="N8" s="55" t="str">
        <f>IF(OR($E$4&lt;&gt;"1 - con anticipazione",'2'!$U$6=0),"",IF(AND(N7=Elenco!$O$6,M10=((Elenco!$K$6+Elenco!$L$6)*'5'!$K$19)),(Elenco!$N$6*'5'!$K$19),IF(AND(N7=Elenco!$O$6,M10=(Elenco!$K$6*'5'!$K$19)),((Elenco!$L$6+Elenco!$N$6)*'5'!$K$19),IF(AND(N7=Elenco!$O$6,M10=0),'5'!$K$19,IF(AND(N7&gt;=Elenco!$M$6,N7&lt;Elenco!$O$6,M10&lt;((Elenco!$K$6+Elenco!$L$6)*'5'!$K$19)),(Elenco!$L$6*'5'!$K$19),0)))))</f>
        <v/>
      </c>
      <c r="O8" s="55" t="str">
        <f>IF(OR($E$4&lt;&gt;"1 - con anticipazione",'2'!$U$6=0),"",IF(AND(O7=Elenco!$O$6,N10=((Elenco!$K$6+Elenco!$L$6)*'5'!$K$19)),(Elenco!$N$6*'5'!$K$19),IF(AND(O7=Elenco!$O$6,N10=(Elenco!$K$6*'5'!$K$19)),((Elenco!$L$6+Elenco!$N$6)*'5'!$K$19),IF(AND(O7=Elenco!$O$6,N10=0),'5'!$K$19,IF(AND(O7&gt;=Elenco!$M$6,O7&lt;Elenco!$O$6,N10&lt;((Elenco!$K$6+Elenco!$L$6)*'5'!$K$19)),(Elenco!$L$6*'5'!$K$19),0)))))</f>
        <v/>
      </c>
      <c r="P8" s="55" t="str">
        <f>IF(OR($E$4&lt;&gt;"1 - con anticipazione",'2'!$U$6=0),"",IF(AND(P7=Elenco!$O$6,O10=((Elenco!$K$6+Elenco!$L$6)*'5'!$K$19)),(Elenco!$N$6*'5'!$K$19),IF(AND(P7=Elenco!$O$6,O10=(Elenco!$K$6*'5'!$K$19)),((Elenco!$L$6+Elenco!$N$6)*'5'!$K$19),IF(AND(P7=Elenco!$O$6,O10=0),'5'!$K$19,IF(AND(P7&gt;=Elenco!$M$6,P7&lt;Elenco!$O$6,O10&lt;((Elenco!$K$6+Elenco!$L$6)*'5'!$K$19)),(Elenco!$L$6*'5'!$K$19),0)))))</f>
        <v/>
      </c>
      <c r="Q8" s="55" t="str">
        <f>IF(OR($E$4&lt;&gt;"1 - con anticipazione",'2'!$U$6=0),"",IF(AND(Q7=Elenco!$O$6,P10=((Elenco!$K$6+Elenco!$L$6)*'5'!$K$19)),(Elenco!$N$6*'5'!$K$19),IF(AND(Q7=Elenco!$O$6,P10=(Elenco!$K$6*'5'!$K$19)),((Elenco!$L$6+Elenco!$N$6)*'5'!$K$19),IF(AND(Q7=Elenco!$O$6,P10=0),'5'!$K$19,IF(AND(Q7&gt;=Elenco!$M$6,Q7&lt;Elenco!$O$6,P10&lt;((Elenco!$K$6+Elenco!$L$6)*'5'!$K$19)),(Elenco!$L$6*'5'!$K$19),0)))))</f>
        <v/>
      </c>
      <c r="R8" s="55" t="str">
        <f>IF(OR($E$4&lt;&gt;"1 - con anticipazione",'2'!$U$6=0),"",IF(AND(R7=Elenco!$O$6,Q10=((Elenco!$K$6+Elenco!$L$6)*'5'!$K$19)),(Elenco!$N$6*'5'!$K$19),IF(AND(R7=Elenco!$O$6,Q10=(Elenco!$K$6*'5'!$K$19)),((Elenco!$L$6+Elenco!$N$6)*'5'!$K$19),IF(AND(R7=Elenco!$O$6,Q10=0),'5'!$K$19,IF(AND(R7&gt;=Elenco!$M$6,R7&lt;Elenco!$O$6,Q10&lt;((Elenco!$K$6+Elenco!$L$6)*'5'!$K$19)),(Elenco!$L$6*'5'!$K$19),0)))))</f>
        <v/>
      </c>
      <c r="S8" s="55" t="str">
        <f>IF(OR($E$4&lt;&gt;"1 - con anticipazione",'2'!$U$6=0),"",IF(AND(S7=Elenco!$O$6,R10=((Elenco!$K$6+Elenco!$L$6)*'5'!$K$19)),(Elenco!$N$6*'5'!$K$19),IF(AND(S7=Elenco!$O$6,R10=(Elenco!$K$6*'5'!$K$19)),((Elenco!$L$6+Elenco!$N$6)*'5'!$K$19),IF(AND(S7=Elenco!$O$6,R10=0),'5'!$K$19,IF(AND(S7&gt;=Elenco!$M$6,S7&lt;Elenco!$O$6,R10&lt;((Elenco!$K$6+Elenco!$L$6)*'5'!$K$19)),(Elenco!$L$6*'5'!$K$19),0)))))</f>
        <v/>
      </c>
      <c r="T8" s="55" t="str">
        <f>IF(OR($E$4&lt;&gt;"1 - con anticipazione",'2'!$U$6=0),"",IF(AND(T7=Elenco!$O$6,S10=((Elenco!$K$6+Elenco!$L$6)*'5'!$K$19)),(Elenco!$N$6*'5'!$K$19),IF(AND(T7=Elenco!$O$6,S10=(Elenco!$K$6*'5'!$K$19)),((Elenco!$L$6+Elenco!$N$6)*'5'!$K$19),IF(AND(T7=Elenco!$O$6,S10=0),'5'!$K$19,IF(AND(T7&gt;=Elenco!$M$6,T7&lt;Elenco!$O$6,S10&lt;((Elenco!$K$6+Elenco!$L$6)*'5'!$K$19)),(Elenco!$L$6*'5'!$K$19),0)))))</f>
        <v/>
      </c>
      <c r="U8" s="163">
        <f>SUM(C8:T8)</f>
        <v>0</v>
      </c>
      <c r="V8" s="72" t="str">
        <f>IF(E4=Elenco!I7,"",IF(AND(E4=Elenco!I6,'5'!L16&gt;0,U8='5'!L16),"OK","Check"))</f>
        <v>Check</v>
      </c>
    </row>
    <row r="9" spans="2:22" ht="35.15" hidden="1" customHeight="1" thickBot="1" x14ac:dyDescent="0.3">
      <c r="B9" s="78" t="s">
        <v>60</v>
      </c>
      <c r="C9" s="55" t="str">
        <f>IF(OR($E$4&lt;&gt;"2 - avanzamento lavori",'2'!$U$6=0),"",IF(AND(C7&gt;=Elenco!L8,C7&lt;Elenco!N8),(Elenco!K8*$K$19),IF(C7=Elenco!P8,$K$19,IF(C7&gt;=Elenco!N8,((Elenco!K8+Elenco!M8)*$K$19),0))))</f>
        <v/>
      </c>
      <c r="D9" s="55" t="str">
        <f>IF(OR($E$4&lt;&gt;"2 - avanzamento lavori",'2'!$U$6=0),"",IF(AND(D7=Elenco!$P$8,C10=((Elenco!$K$8+Elenco!$M$8)*$K$19)),(Elenco!$O$8*$K$19),IF(AND(D7=Elenco!$P$8,C10=(Elenco!$K$8*$K$19)),((Elenco!$M$8+Elenco!$O$8)*$K$19),IF(AND(D7=Elenco!$P$8,C10=0),$K$19,IF(AND(D7&gt;=Elenco!$N$8,D7&lt;Elenco!$P$8,C10=0),((Elenco!$K$8+Elenco!$M$8)*$K$19),IF(AND(D7&gt;=Elenco!$L$8,D7&lt;Elenco!$N$8,C10&lt;(Elenco!$K$8*$K$19)),(Elenco!$K$8*$K$19),IF(AND(D7&gt;=Elenco!$N$8,D7&lt;Elenco!$P$8,C10=(Elenco!$L$8*$K$19)),(Elenco!$M$8*$K$19),0)))))))</f>
        <v/>
      </c>
      <c r="E9" s="55" t="str">
        <f>IF(OR($E$4&lt;&gt;"2 - avanzamento lavori",'2'!$U$6=0),"",IF(AND(E7=Elenco!$P$8,D10=((Elenco!$K$8+Elenco!$M$8)*$K$19)),(Elenco!$O$8*$K$19),IF(AND(E7=Elenco!$P$8,D10=(Elenco!$K$8*$K$19)),((Elenco!$M$8+Elenco!$O$8)*$K$19),IF(AND(E7=Elenco!$P$8,D10=0),$K$19,IF(AND(E7&gt;=Elenco!$N$8,E7&lt;Elenco!$P$8,D10=0),((Elenco!$K$8+Elenco!$M$8)*$K$19),IF(AND(E7&gt;=Elenco!$L$8,E7&lt;Elenco!$N$8,D10&lt;(Elenco!$K$8*$K$19)),(Elenco!$K$8*$K$19),IF(AND(E7&gt;=Elenco!$N$8,E7&lt;Elenco!$P$8,D10=(Elenco!$L$8*$K$19)),(Elenco!$M$8*$K$19),0)))))))</f>
        <v/>
      </c>
      <c r="F9" s="55" t="str">
        <f>IF(OR($E$4&lt;&gt;"2 - avanzamento lavori",'2'!$U$6=0),"",IF(AND(F7=Elenco!$P$8,E10=((Elenco!$K$8+Elenco!$M$8)*$K$19)),(Elenco!$O$8*$K$19),IF(AND(F7=Elenco!$P$8,E10=(Elenco!$K$8*$K$19)),((Elenco!$M$8+Elenco!$O$8)*$K$19),IF(AND(F7=Elenco!$P$8,E10=0),$K$19,IF(AND(F7&gt;=Elenco!$N$8,F7&lt;Elenco!$P$8,E10=0),((Elenco!$K$8+Elenco!$M$8)*$K$19),IF(AND(F7&gt;=Elenco!$L$8,F7&lt;Elenco!$N$8,E10&lt;(Elenco!$K$8*$K$19)),(Elenco!$K$8*$K$19),IF(AND(F7&gt;=Elenco!$N$8,F7&lt;Elenco!$P$8,E10=(Elenco!$L$8*$K$19)),(Elenco!$M$8*$K$19),0)))))))</f>
        <v/>
      </c>
      <c r="G9" s="55" t="str">
        <f>IF(OR($E$4&lt;&gt;"2 - avanzamento lavori",'2'!$U$6=0),"",IF(AND(G7=Elenco!$P$8,F10=((Elenco!$K$8+Elenco!$M$8)*$K$19)),(Elenco!$O$8*$K$19),IF(AND(G7=Elenco!$P$8,F10=(Elenco!$K$8*$K$19)),((Elenco!$M$8+Elenco!$O$8)*$K$19),IF(AND(G7=Elenco!$P$8,F10=0),$K$19,IF(AND(G7&gt;=Elenco!$N$8,G7&lt;Elenco!$P$8,F10=0),((Elenco!$K$8+Elenco!$M$8)*$K$19),IF(AND(G7&gt;=Elenco!$L$8,G7&lt;Elenco!$N$8,F10&lt;(Elenco!$K$8*$K$19)),(Elenco!$K$8*$K$19),IF(AND(G7&gt;=Elenco!$N$8,G7&lt;Elenco!$P$8,F10=(Elenco!$L$8*$K$19)),(Elenco!$M$8*$K$19),0)))))))</f>
        <v/>
      </c>
      <c r="H9" s="55" t="str">
        <f>IF(OR($E$4&lt;&gt;"2 - avanzamento lavori",'2'!$U$6=0),"",IF(AND(H7=Elenco!$P$8,G10=((Elenco!$K$8+Elenco!$M$8)*$K$19)),(Elenco!$O$8*$K$19),IF(AND(H7=Elenco!$P$8,G10=(Elenco!$K$8*$K$19)),((Elenco!$M$8+Elenco!$O$8)*$K$19),IF(AND(H7=Elenco!$P$8,G10=0),$K$19,IF(AND(H7&gt;=Elenco!$N$8,H7&lt;Elenco!$P$8,G10=0),((Elenco!$K$8+Elenco!$M$8)*$K$19),IF(AND(H7&gt;=Elenco!$L$8,H7&lt;Elenco!$N$8,G10&lt;(Elenco!$K$8*$K$19)),(Elenco!$K$8*$K$19),IF(AND(H7&gt;=Elenco!$N$8,H7&lt;Elenco!$P$8,G10=(Elenco!$L$8*$K$19)),(Elenco!$M$8*$K$19),0)))))))</f>
        <v/>
      </c>
      <c r="I9" s="55" t="str">
        <f>IF(OR($E$4&lt;&gt;"2 - avanzamento lavori",'2'!$U$6=0),"",IF(AND(I7=Elenco!$P$8,H10=((Elenco!$K$8+Elenco!$M$8)*$K$19)),(Elenco!$O$8*$K$19),IF(AND(I7=Elenco!$P$8,H10=(Elenco!$K$8*$K$19)),((Elenco!$M$8+Elenco!$O$8)*$K$19),IF(AND(I7=Elenco!$P$8,H10=0),$K$19,IF(AND(I7&gt;=Elenco!$N$8,I7&lt;Elenco!$P$8,H10=0),((Elenco!$K$8+Elenco!$M$8)*$K$19),IF(AND(I7&gt;=Elenco!$L$8,I7&lt;Elenco!$N$8,H10&lt;(Elenco!$K$8*$K$19)),(Elenco!$K$8*$K$19),IF(AND(I7&gt;=Elenco!$N$8,I7&lt;Elenco!$P$8,H10=(Elenco!$L$8*$K$19)),(Elenco!$M$8*$K$19),0)))))))</f>
        <v/>
      </c>
      <c r="J9" s="55" t="str">
        <f>IF(OR($E$4&lt;&gt;"2 - avanzamento lavori",'2'!$U$6=0),"",IF(AND(J7=Elenco!$P$8,I10=((Elenco!$K$8+Elenco!$M$8)*$K$19)),(Elenco!$O$8*$K$19),IF(AND(J7=Elenco!$P$8,I10=(Elenco!$K$8*$K$19)),((Elenco!$M$8+Elenco!$O$8)*$K$19),IF(AND(J7=Elenco!$P$8,I10=0),$K$19,IF(AND(J7&gt;=Elenco!$N$8,J7&lt;Elenco!$P$8,I10=0),((Elenco!$K$8+Elenco!$M$8)*$K$19),IF(AND(J7&gt;=Elenco!$L$8,J7&lt;Elenco!$N$8,I10&lt;(Elenco!$K$8*$K$19)),(Elenco!$K$8*$K$19),IF(AND(J7&gt;=Elenco!$N$8,J7&lt;Elenco!$P$8,I10=(Elenco!$L$8*$K$19)),(Elenco!$M$8*$K$19),0)))))))</f>
        <v/>
      </c>
      <c r="K9" s="55" t="str">
        <f>IF(OR($E$4&lt;&gt;"2 - avanzamento lavori",'2'!$U$6=0),"",IF(AND(K7=Elenco!$P$8,J10=((Elenco!$K$8+Elenco!$M$8)*$K$19)),(Elenco!$O$8*$K$19),IF(AND(K7=Elenco!$P$8,J10=(Elenco!$K$8*$K$19)),((Elenco!$M$8+Elenco!$O$8)*$K$19),IF(AND(K7=Elenco!$P$8,J10=0),$K$19,IF(AND(K7&gt;=Elenco!$N$8,K7&lt;Elenco!$P$8,J10=0),((Elenco!$K$8+Elenco!$M$8)*$K$19),IF(AND(K7&gt;=Elenco!$L$8,K7&lt;Elenco!$N$8,J10&lt;(Elenco!$K$8*$K$19)),(Elenco!$K$8*$K$19),IF(AND(K7&gt;=Elenco!$N$8,K7&lt;Elenco!$P$8,J10=(Elenco!$L$8*$K$19)),(Elenco!$M$8*$K$19),0)))))))</f>
        <v/>
      </c>
      <c r="L9" s="55" t="str">
        <f>IF(OR($E$4&lt;&gt;"2 - avanzamento lavori",'2'!$U$6=0),"",IF(AND(L7=Elenco!$P$8,K10=((Elenco!$K$8+Elenco!$M$8)*$K$19)),(Elenco!$O$8*$K$19),IF(AND(L7=Elenco!$P$8,K10=(Elenco!$K$8*$K$19)),((Elenco!$M$8+Elenco!$O$8)*$K$19),IF(AND(L7=Elenco!$P$8,K10=0),$K$19,IF(AND(L7&gt;=Elenco!$N$8,L7&lt;Elenco!$P$8,K10=0),((Elenco!$K$8+Elenco!$M$8)*$K$19),IF(AND(L7&gt;=Elenco!$L$8,L7&lt;Elenco!$N$8,K10&lt;(Elenco!$K$8*$K$19)),(Elenco!$K$8*$K$19),IF(AND(L7&gt;=Elenco!$N$8,L7&lt;Elenco!$P$8,K10=(Elenco!$L$8*$K$19)),(Elenco!$M$8*$K$19),0)))))))</f>
        <v/>
      </c>
      <c r="M9" s="55" t="str">
        <f>IF(OR($E$4&lt;&gt;"2 - avanzamento lavori",'2'!$U$6=0),"",IF(AND(M7=Elenco!$P$8,L10=((Elenco!$K$8+Elenco!$M$8)*$K$19)),(Elenco!$O$8*$K$19),IF(AND(M7=Elenco!$P$8,L10=(Elenco!$K$8*$K$19)),((Elenco!$M$8+Elenco!$O$8)*$K$19),IF(AND(M7=Elenco!$P$8,L10=0),$K$19,IF(AND(M7&gt;=Elenco!$N$8,M7&lt;Elenco!$P$8,L10=0),((Elenco!$K$8+Elenco!$M$8)*$K$19),IF(AND(M7&gt;=Elenco!$L$8,M7&lt;Elenco!$N$8,L10&lt;(Elenco!$K$8*$K$19)),(Elenco!$K$8*$K$19),IF(AND(M7&gt;=Elenco!$N$8,M7&lt;Elenco!$P$8,L10=(Elenco!$L$8*$K$19)),(Elenco!$M$8*$K$19),0)))))))</f>
        <v/>
      </c>
      <c r="N9" s="55" t="str">
        <f>IF(OR($E$4&lt;&gt;"2 - avanzamento lavori",'2'!$U$6=0),"",IF(AND(N7=Elenco!$P$8,M10=((Elenco!$K$8+Elenco!$M$8)*$K$19)),(Elenco!$O$8*$K$19),IF(AND(N7=Elenco!$P$8,M10=(Elenco!$K$8*$K$19)),((Elenco!$M$8+Elenco!$O$8)*$K$19),IF(AND(N7=Elenco!$P$8,M10=0),$K$19,IF(AND(N7&gt;=Elenco!$N$8,N7&lt;Elenco!$P$8,M10=0),((Elenco!$K$8+Elenco!$M$8)*$K$19),IF(AND(N7&gt;=Elenco!$L$8,N7&lt;Elenco!$N$8,M10&lt;(Elenco!$K$8*$K$19)),(Elenco!$K$8*$K$19),IF(AND(N7&gt;=Elenco!$N$8,N7&lt;Elenco!$P$8,M10=(Elenco!$L$8*$K$19)),(Elenco!$M$8*$K$19),0)))))))</f>
        <v/>
      </c>
      <c r="O9" s="55" t="str">
        <f>IF(OR($E$4&lt;&gt;"2 - avanzamento lavori",'2'!$U$6=0),"",IF(AND(O7=Elenco!$P$8,N10=((Elenco!$K$8+Elenco!$M$8)*$K$19)),(Elenco!$O$8*$K$19),IF(AND(O7=Elenco!$P$8,N10=(Elenco!$K$8*$K$19)),((Elenco!$M$8+Elenco!$O$8)*$K$19),IF(AND(O7=Elenco!$P$8,N10=0),$K$19,IF(AND(O7&gt;=Elenco!$N$8,O7&lt;Elenco!$P$8,N10=0),((Elenco!$K$8+Elenco!$M$8)*$K$19),IF(AND(O7&gt;=Elenco!$L$8,O7&lt;Elenco!$N$8,N10&lt;(Elenco!$K$8*$K$19)),(Elenco!$K$8*$K$19),IF(AND(O7&gt;=Elenco!$N$8,O7&lt;Elenco!$P$8,N10=(Elenco!$L$8*$K$19)),(Elenco!$M$8*$K$19),0)))))))</f>
        <v/>
      </c>
      <c r="P9" s="55" t="str">
        <f>IF(OR($E$4&lt;&gt;"2 - avanzamento lavori",'2'!$U$6=0),"",IF(AND(P7=Elenco!$P$8,O10=((Elenco!$K$8+Elenco!$M$8)*$K$19)),(Elenco!$O$8*$K$19),IF(AND(P7=Elenco!$P$8,O10=(Elenco!$K$8*$K$19)),((Elenco!$M$8+Elenco!$O$8)*$K$19),IF(AND(P7=Elenco!$P$8,O10=0),$K$19,IF(AND(P7&gt;=Elenco!$N$8,P7&lt;Elenco!$P$8,O10=0),((Elenco!$K$8+Elenco!$M$8)*$K$19),IF(AND(P7&gt;=Elenco!$L$8,P7&lt;Elenco!$N$8,O10&lt;(Elenco!$K$8*$K$19)),(Elenco!$K$8*$K$19),IF(AND(P7&gt;=Elenco!$N$8,P7&lt;Elenco!$P$8,O10=(Elenco!$L$8*$K$19)),(Elenco!$M$8*$K$19),0)))))))</f>
        <v/>
      </c>
      <c r="Q9" s="55" t="str">
        <f>IF(OR($E$4&lt;&gt;"2 - avanzamento lavori",'2'!$U$6=0),"",IF(AND(Q7=Elenco!$P$8,P10=((Elenco!$K$8+Elenco!$M$8)*$K$19)),(Elenco!$O$8*$K$19),IF(AND(Q7=Elenco!$P$8,P10=(Elenco!$K$8*$K$19)),((Elenco!$M$8+Elenco!$O$8)*$K$19),IF(AND(Q7=Elenco!$P$8,P10=0),$K$19,IF(AND(Q7&gt;=Elenco!$N$8,Q7&lt;Elenco!$P$8,P10=0),((Elenco!$K$8+Elenco!$M$8)*$K$19),IF(AND(Q7&gt;=Elenco!$L$8,Q7&lt;Elenco!$N$8,P10&lt;(Elenco!$K$8*$K$19)),(Elenco!$K$8*$K$19),IF(AND(Q7&gt;=Elenco!$N$8,Q7&lt;Elenco!$P$8,P10=(Elenco!$L$8*$K$19)),(Elenco!$M$8*$K$19),0)))))))</f>
        <v/>
      </c>
      <c r="R9" s="55" t="str">
        <f>IF(OR($E$4&lt;&gt;"2 - avanzamento lavori",'2'!$U$6=0),"",IF(AND(R7=Elenco!$P$8,Q10=((Elenco!$K$8+Elenco!$M$8)*$K$19)),(Elenco!$O$8*$K$19),IF(AND(R7=Elenco!$P$8,Q10=(Elenco!$K$8*$K$19)),((Elenco!$M$8+Elenco!$O$8)*$K$19),IF(AND(R7=Elenco!$P$8,Q10=0),$K$19,IF(AND(R7&gt;=Elenco!$N$8,R7&lt;Elenco!$P$8,Q10=0),((Elenco!$K$8+Elenco!$M$8)*$K$19),IF(AND(R7&gt;=Elenco!$L$8,R7&lt;Elenco!$N$8,Q10&lt;(Elenco!$K$8*$K$19)),(Elenco!$K$8*$K$19),IF(AND(R7&gt;=Elenco!$N$8,R7&lt;Elenco!$P$8,Q10=(Elenco!$L$8*$K$19)),(Elenco!$M$8*$K$19),0)))))))</f>
        <v/>
      </c>
      <c r="S9" s="55" t="str">
        <f>IF(OR($E$4&lt;&gt;"2 - avanzamento lavori",'2'!$U$6=0),"",IF(AND(S7=Elenco!$P$8,R10=((Elenco!$K$8+Elenco!$M$8)*$K$19)),(Elenco!$O$8*$K$19),IF(AND(S7=Elenco!$P$8,R10=(Elenco!$K$8*$K$19)),((Elenco!$M$8+Elenco!$O$8)*$K$19),IF(AND(S7=Elenco!$P$8,R10=0),$K$19,IF(AND(S7&gt;=Elenco!$N$8,S7&lt;Elenco!$P$8,R10=0),((Elenco!$K$8+Elenco!$M$8)*$K$19),IF(AND(S7&gt;=Elenco!$L$8,S7&lt;Elenco!$N$8,R10&lt;(Elenco!$K$8*$K$19)),(Elenco!$K$8*$K$19),IF(AND(S7&gt;=Elenco!$N$8,S7&lt;Elenco!$P$8,R10=(Elenco!$L$8*$K$19)),(Elenco!$M$8*$K$19),0)))))))</f>
        <v/>
      </c>
      <c r="T9" s="55"/>
      <c r="U9" s="163">
        <f>SUM(C9:T9)</f>
        <v>0</v>
      </c>
      <c r="V9" s="72" t="str">
        <f>IF(E4=Elenco!I6,"",IF(AND(E4=Elenco!I7,L16&gt;0,U9=L16),"OK","Check"))</f>
        <v/>
      </c>
    </row>
    <row r="10" spans="2:22" ht="35.15" customHeight="1" thickBot="1" x14ac:dyDescent="0.3">
      <c r="B10" s="79" t="s">
        <v>42</v>
      </c>
      <c r="C10" s="22">
        <f>IF(C8&lt;&gt;"",C8,IF(C9&lt;&gt;"",C9,0))</f>
        <v>0</v>
      </c>
      <c r="D10" s="22">
        <f t="shared" ref="D10:S10" si="0">IF(D8&lt;&gt;"",(D8+C10),IF(D9&lt;&gt;"",(D9+C10),0))</f>
        <v>0</v>
      </c>
      <c r="E10" s="22">
        <f t="shared" si="0"/>
        <v>0</v>
      </c>
      <c r="F10" s="22">
        <f t="shared" si="0"/>
        <v>0</v>
      </c>
      <c r="G10" s="22">
        <f t="shared" si="0"/>
        <v>0</v>
      </c>
      <c r="H10" s="22">
        <f t="shared" si="0"/>
        <v>0</v>
      </c>
      <c r="I10" s="22">
        <f t="shared" si="0"/>
        <v>0</v>
      </c>
      <c r="J10" s="22">
        <f t="shared" si="0"/>
        <v>0</v>
      </c>
      <c r="K10" s="22">
        <f t="shared" si="0"/>
        <v>0</v>
      </c>
      <c r="L10" s="22">
        <f t="shared" si="0"/>
        <v>0</v>
      </c>
      <c r="M10" s="22">
        <f t="shared" si="0"/>
        <v>0</v>
      </c>
      <c r="N10" s="22">
        <f t="shared" si="0"/>
        <v>0</v>
      </c>
      <c r="O10" s="22">
        <f t="shared" si="0"/>
        <v>0</v>
      </c>
      <c r="P10" s="22">
        <f t="shared" si="0"/>
        <v>0</v>
      </c>
      <c r="Q10" s="22">
        <f t="shared" si="0"/>
        <v>0</v>
      </c>
      <c r="R10" s="22">
        <f t="shared" si="0"/>
        <v>0</v>
      </c>
      <c r="S10" s="22">
        <f t="shared" si="0"/>
        <v>0</v>
      </c>
      <c r="T10" s="22"/>
      <c r="U10" s="164"/>
      <c r="V10" s="76"/>
    </row>
    <row r="11" spans="2:22" x14ac:dyDescent="0.25">
      <c r="B11" s="326"/>
      <c r="C11" s="326"/>
      <c r="D11" s="326"/>
      <c r="E11" s="326"/>
      <c r="F11" s="326"/>
      <c r="G11" s="326"/>
      <c r="H11" s="326"/>
      <c r="I11" s="326"/>
      <c r="J11" s="326"/>
      <c r="K11" s="326"/>
      <c r="L11" s="326"/>
      <c r="M11" s="326"/>
      <c r="N11" s="326"/>
      <c r="O11" s="326"/>
      <c r="P11" s="326"/>
      <c r="Q11" s="326"/>
      <c r="R11" s="326"/>
      <c r="S11" s="326"/>
      <c r="T11" s="326"/>
      <c r="U11" s="326"/>
      <c r="V11" s="326"/>
    </row>
    <row r="12" spans="2:22" ht="16" thickBot="1" x14ac:dyDescent="0.3">
      <c r="B12" s="295" t="s">
        <v>131</v>
      </c>
      <c r="C12" s="295"/>
      <c r="D12" s="295"/>
      <c r="E12" s="295"/>
      <c r="F12" s="295"/>
      <c r="G12" s="295"/>
      <c r="H12" s="295"/>
      <c r="I12" s="295"/>
      <c r="J12" s="295"/>
      <c r="K12" s="295"/>
      <c r="L12" s="295"/>
      <c r="M12" s="295"/>
      <c r="N12" s="295"/>
      <c r="O12" s="76"/>
      <c r="P12" s="76"/>
      <c r="Q12" s="76"/>
      <c r="R12" s="76"/>
      <c r="S12" s="76"/>
      <c r="T12" s="76"/>
      <c r="U12" s="76"/>
      <c r="V12" s="76"/>
    </row>
    <row r="13" spans="2:22" ht="48" customHeight="1" thickBot="1" x14ac:dyDescent="0.3">
      <c r="B13" s="333" t="str">
        <f>'1'!B3</f>
        <v>Denominazione del Soggetto richiedente il contributo</v>
      </c>
      <c r="C13" s="334">
        <f>'1'!C3</f>
        <v>0</v>
      </c>
      <c r="D13" s="334" t="str">
        <f>'1'!D3</f>
        <v>Tipologia Beneficiario</v>
      </c>
      <c r="E13" s="279" t="str">
        <f>'1'!G3</f>
        <v>Controllo</v>
      </c>
      <c r="F13" s="313" t="s">
        <v>70</v>
      </c>
      <c r="G13" s="314"/>
      <c r="H13" s="315"/>
      <c r="I13" s="91" t="s">
        <v>12</v>
      </c>
      <c r="J13" s="157" t="s">
        <v>93</v>
      </c>
      <c r="K13" s="156" t="s">
        <v>133</v>
      </c>
      <c r="L13" s="297" t="s">
        <v>134</v>
      </c>
      <c r="M13" s="298"/>
      <c r="N13" s="299"/>
      <c r="O13" s="76"/>
      <c r="P13" s="76"/>
      <c r="Q13" s="76"/>
      <c r="R13" s="76"/>
      <c r="S13" s="76"/>
      <c r="T13" s="76"/>
      <c r="U13" s="76"/>
      <c r="V13" s="76"/>
    </row>
    <row r="14" spans="2:22" ht="12.5" thickBot="1" x14ac:dyDescent="0.35">
      <c r="B14" s="335">
        <f>'1'!B4</f>
        <v>0</v>
      </c>
      <c r="C14" s="336">
        <f>'1'!C4</f>
        <v>0</v>
      </c>
      <c r="D14" s="336">
        <f>'1'!D4</f>
        <v>0</v>
      </c>
      <c r="E14" s="280">
        <f>'1'!G4</f>
        <v>0</v>
      </c>
      <c r="F14" s="313"/>
      <c r="G14" s="314"/>
      <c r="H14" s="315"/>
      <c r="I14" s="142" t="s">
        <v>6</v>
      </c>
      <c r="J14" s="143"/>
      <c r="K14" s="144" t="s">
        <v>6</v>
      </c>
      <c r="L14" s="300" t="s">
        <v>6</v>
      </c>
      <c r="M14" s="301"/>
      <c r="N14" s="302"/>
      <c r="O14" s="76"/>
      <c r="P14" s="76"/>
      <c r="Q14" s="76"/>
      <c r="R14" s="76"/>
      <c r="S14" s="76"/>
      <c r="T14" s="76"/>
      <c r="U14" s="76"/>
      <c r="V14" s="76"/>
    </row>
    <row r="15" spans="2:22" ht="14.15" customHeight="1" thickBot="1" x14ac:dyDescent="0.3">
      <c r="B15" s="282" t="str">
        <f>IF('1'!B6="","",'1'!B6)</f>
        <v/>
      </c>
      <c r="C15" s="283"/>
      <c r="D15" s="288">
        <f>'1'!D6</f>
        <v>0</v>
      </c>
      <c r="E15" s="291" t="str">
        <f>'1'!G6</f>
        <v>Compilare i campi bianchi</v>
      </c>
      <c r="F15" s="316"/>
      <c r="G15" s="317"/>
      <c r="H15" s="317"/>
      <c r="I15" s="317"/>
      <c r="J15" s="317"/>
      <c r="K15" s="317"/>
      <c r="L15" s="317"/>
      <c r="M15" s="317"/>
      <c r="N15" s="318"/>
      <c r="O15" s="76"/>
      <c r="P15" s="76"/>
      <c r="Q15" s="76"/>
      <c r="R15" s="76"/>
      <c r="S15" s="76"/>
      <c r="T15" s="76"/>
      <c r="U15" s="76"/>
      <c r="V15" s="76"/>
    </row>
    <row r="16" spans="2:22" ht="14.15" customHeight="1" x14ac:dyDescent="0.25">
      <c r="B16" s="284"/>
      <c r="C16" s="285"/>
      <c r="D16" s="289" t="e">
        <f>#REF!</f>
        <v>#REF!</v>
      </c>
      <c r="E16" s="292" t="e">
        <f>#REF!</f>
        <v>#REF!</v>
      </c>
      <c r="F16" s="319" t="s">
        <v>70</v>
      </c>
      <c r="G16" s="320"/>
      <c r="H16" s="321"/>
      <c r="I16" s="327" t="str">
        <f>IF(AND('1'!L11="OK",'1'!L62="OK",'2'!F3="OK"),'1'!H11,"")</f>
        <v/>
      </c>
      <c r="J16" s="329" t="str">
        <f>IF(I16="","",100%)</f>
        <v/>
      </c>
      <c r="K16" s="331" t="str">
        <f>IF(OR(I16="",J16=""),"",J16*I16)</f>
        <v/>
      </c>
      <c r="L16" s="303" t="str">
        <f>IF('1'!L11&lt;&gt;"OK","Rivedere Foglio 1",IF('2'!F3&lt;&gt;"OK","Rivedere Foglio 2",IF('3_WP1'!H57&lt;&gt;"OK","Rivedere Foglio 3_WP1",IF(AND(K19&gt;0,K19&lt;=Elenco!F6),K19,IF(AND(K19&gt;0,K19&gt;Elenco!F6),Elenco!F6,0)))))</f>
        <v>Rivedere Foglio 1</v>
      </c>
      <c r="M16" s="304"/>
      <c r="N16" s="305"/>
      <c r="O16" s="76"/>
      <c r="P16" s="76"/>
      <c r="Q16" s="76"/>
      <c r="R16" s="76"/>
      <c r="S16" s="76"/>
      <c r="T16" s="76"/>
      <c r="U16" s="76"/>
      <c r="V16" s="76"/>
    </row>
    <row r="17" spans="2:22" ht="14.15" customHeight="1" x14ac:dyDescent="0.25">
      <c r="B17" s="284"/>
      <c r="C17" s="285"/>
      <c r="D17" s="289" t="e">
        <f>#REF!</f>
        <v>#REF!</v>
      </c>
      <c r="E17" s="292" t="e">
        <f>#REF!</f>
        <v>#REF!</v>
      </c>
      <c r="F17" s="319"/>
      <c r="G17" s="320"/>
      <c r="H17" s="321"/>
      <c r="I17" s="327"/>
      <c r="J17" s="329"/>
      <c r="K17" s="331"/>
      <c r="L17" s="306"/>
      <c r="M17" s="307"/>
      <c r="N17" s="308"/>
      <c r="O17" s="76"/>
      <c r="P17" s="76"/>
      <c r="Q17" s="76"/>
      <c r="R17" s="76"/>
      <c r="S17" s="76"/>
      <c r="T17" s="76"/>
      <c r="U17" s="76"/>
      <c r="V17" s="76"/>
    </row>
    <row r="18" spans="2:22" ht="14.15" customHeight="1" x14ac:dyDescent="0.25">
      <c r="B18" s="284"/>
      <c r="C18" s="285"/>
      <c r="D18" s="289" t="e">
        <f>#REF!</f>
        <v>#REF!</v>
      </c>
      <c r="E18" s="292" t="e">
        <f>#REF!</f>
        <v>#REF!</v>
      </c>
      <c r="F18" s="322"/>
      <c r="G18" s="323"/>
      <c r="H18" s="324"/>
      <c r="I18" s="328"/>
      <c r="J18" s="329"/>
      <c r="K18" s="332"/>
      <c r="L18" s="306"/>
      <c r="M18" s="307"/>
      <c r="N18" s="308"/>
      <c r="O18" s="76"/>
      <c r="P18" s="76"/>
      <c r="Q18" s="76"/>
      <c r="R18" s="76"/>
      <c r="S18" s="76"/>
      <c r="T18" s="76"/>
      <c r="U18" s="76"/>
      <c r="V18" s="76"/>
    </row>
    <row r="19" spans="2:22" ht="14.15" customHeight="1" thickBot="1" x14ac:dyDescent="0.3">
      <c r="B19" s="286"/>
      <c r="C19" s="287"/>
      <c r="D19" s="290" t="e">
        <f>#REF!</f>
        <v>#REF!</v>
      </c>
      <c r="E19" s="293" t="e">
        <f>#REF!</f>
        <v>#REF!</v>
      </c>
      <c r="F19" s="319" t="s">
        <v>2</v>
      </c>
      <c r="G19" s="320"/>
      <c r="H19" s="321"/>
      <c r="I19" s="140">
        <f>SUM(I16:I18)</f>
        <v>0</v>
      </c>
      <c r="J19" s="330"/>
      <c r="K19" s="141">
        <f>SUM(K16:K18)</f>
        <v>0</v>
      </c>
      <c r="L19" s="309"/>
      <c r="M19" s="310"/>
      <c r="N19" s="311"/>
      <c r="O19" s="76"/>
      <c r="P19" s="76"/>
      <c r="Q19" s="76"/>
      <c r="R19" s="76"/>
      <c r="S19" s="76"/>
      <c r="T19" s="76"/>
      <c r="U19" s="76"/>
      <c r="V19" s="76"/>
    </row>
    <row r="20" spans="2:22" ht="45.75" customHeight="1" x14ac:dyDescent="0.25">
      <c r="B20" s="312" t="s">
        <v>75</v>
      </c>
      <c r="C20" s="312"/>
      <c r="D20" s="312"/>
      <c r="E20" s="312"/>
      <c r="F20" s="312"/>
      <c r="G20" s="312"/>
      <c r="H20" s="312"/>
      <c r="I20" s="312"/>
      <c r="J20" s="312"/>
      <c r="K20" s="312"/>
      <c r="L20" s="312"/>
      <c r="M20" s="312"/>
      <c r="N20" s="312"/>
      <c r="O20" s="76"/>
      <c r="P20" s="76"/>
      <c r="Q20" s="76"/>
      <c r="R20" s="76"/>
      <c r="S20" s="76"/>
      <c r="T20" s="76"/>
      <c r="U20" s="76"/>
      <c r="V20" s="76"/>
    </row>
  </sheetData>
  <sheetProtection algorithmName="SHA-512" hashValue="tPjZztnk09xiFWQS5H1RMmrBLABg3xI3tb595bgBopLBUP2lcJucMb7D9iyvAq3pO2HJ9CeRa6o4Fc8ifexJAA==" saltValue="BSBQxzeD7U1tl7Ier/yebA==" spinCount="100000" sheet="1" formatColumns="0" formatRows="0"/>
  <mergeCells count="23">
    <mergeCell ref="B2:S2"/>
    <mergeCell ref="L13:N13"/>
    <mergeCell ref="L14:N14"/>
    <mergeCell ref="L16:N19"/>
    <mergeCell ref="B20:N20"/>
    <mergeCell ref="F13:H14"/>
    <mergeCell ref="F15:N15"/>
    <mergeCell ref="F16:H18"/>
    <mergeCell ref="F19:H19"/>
    <mergeCell ref="I4:K4"/>
    <mergeCell ref="B11:V11"/>
    <mergeCell ref="I16:I18"/>
    <mergeCell ref="J16:J19"/>
    <mergeCell ref="K16:K18"/>
    <mergeCell ref="B13:C14"/>
    <mergeCell ref="D13:D14"/>
    <mergeCell ref="E13:E14"/>
    <mergeCell ref="B4:D4"/>
    <mergeCell ref="B15:C19"/>
    <mergeCell ref="D15:D19"/>
    <mergeCell ref="E15:E19"/>
    <mergeCell ref="E4:H4"/>
    <mergeCell ref="B12:N12"/>
  </mergeCells>
  <phoneticPr fontId="13" type="noConversion"/>
  <conditionalFormatting sqref="V8">
    <cfRule type="containsText" dxfId="21" priority="13" operator="containsText" text="CHECK">
      <formula>NOT(ISERROR(SEARCH("CHECK",V8)))</formula>
    </cfRule>
    <cfRule type="containsText" dxfId="20" priority="14" operator="containsText" text="ok">
      <formula>NOT(ISERROR(SEARCH("ok",V8)))</formula>
    </cfRule>
  </conditionalFormatting>
  <conditionalFormatting sqref="C8:T9">
    <cfRule type="cellIs" dxfId="19" priority="17" operator="equal">
      <formula>0</formula>
    </cfRule>
  </conditionalFormatting>
  <conditionalFormatting sqref="I4">
    <cfRule type="containsText" dxfId="18" priority="15" operator="containsText" text="OK">
      <formula>NOT(ISERROR(SEARCH("OK",I4)))</formula>
    </cfRule>
    <cfRule type="containsText" dxfId="17" priority="16" operator="containsText" text="Selezionare">
      <formula>NOT(ISERROR(SEARCH("Selezionare",I4)))</formula>
    </cfRule>
  </conditionalFormatting>
  <conditionalFormatting sqref="E15:E19">
    <cfRule type="containsText" dxfId="16" priority="11" operator="containsText" text="OK">
      <formula>NOT(ISERROR(SEARCH("OK",E15)))</formula>
    </cfRule>
    <cfRule type="containsText" dxfId="15" priority="12" operator="containsText" text="ERRORE: solo le Piccole Imprese sono ammissibili a contributo ai sensi dell'Art. 22del Reg. 651. RIFORMULARE">
      <formula>NOT(ISERROR(SEARCH("ERRORE: solo le Piccole Imprese sono ammissibili a contributo ai sensi dell'Art. 22del Reg. 651. RIFORMULARE",E15)))</formula>
    </cfRule>
  </conditionalFormatting>
  <conditionalFormatting sqref="K16 K19">
    <cfRule type="cellIs" dxfId="14" priority="10" operator="greaterThan">
      <formula>0</formula>
    </cfRule>
  </conditionalFormatting>
  <conditionalFormatting sqref="L16">
    <cfRule type="cellIs" dxfId="13" priority="9" operator="greaterThan">
      <formula>0</formula>
    </cfRule>
  </conditionalFormatting>
  <conditionalFormatting sqref="V9">
    <cfRule type="containsText" dxfId="12" priority="5" operator="containsText" text="CHECK">
      <formula>NOT(ISERROR(SEARCH("CHECK",V9)))</formula>
    </cfRule>
    <cfRule type="containsText" dxfId="11" priority="6" operator="containsText" text="ok">
      <formula>NOT(ISERROR(SEARCH("ok",V9)))</formula>
    </cfRule>
  </conditionalFormatting>
  <conditionalFormatting sqref="L16">
    <cfRule type="containsText" dxfId="10" priority="1" operator="containsText" text="Rivedere Foglio 2">
      <formula>NOT(ISERROR(SEARCH("Rivedere Foglio 2",L16)))</formula>
    </cfRule>
    <cfRule type="containsText" dxfId="9" priority="2" operator="containsText" text="Rivedere Foglio 1">
      <formula>NOT(ISERROR(SEARCH("Rivedere Foglio 1",L16)))</formula>
    </cfRule>
    <cfRule type="containsText" dxfId="8" priority="3" operator="containsText" text="Rivedere Foglio 3_WP1">
      <formula>NOT(ISERROR(SEARCH("Rivedere Foglio 3_WP1",L16)))</formula>
    </cfRule>
  </conditionalFormatting>
  <printOptions horizontalCentered="1" verticalCentered="1"/>
  <pageMargins left="0.11811023622047245" right="0.11811023622047245" top="0.15748031496062992" bottom="0.15748031496062992" header="0.31496062992125984" footer="0.31496062992125984"/>
  <pageSetup paperSize="9" scale="69" orientation="landscape" r:id="rId1"/>
  <headerFooter>
    <oddFooter>&amp;L&amp;F - &amp;A&amp;A- &amp;D - &amp;T</oddFooter>
  </headerFooter>
  <ignoredErrors>
    <ignoredError sqref="E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B2:P26"/>
  <sheetViews>
    <sheetView showGridLines="0" view="pageBreakPreview" zoomScaleSheetLayoutView="100" workbookViewId="0">
      <selection activeCell="E5" sqref="E5"/>
    </sheetView>
  </sheetViews>
  <sheetFormatPr defaultRowHeight="10.5" x14ac:dyDescent="0.25"/>
  <cols>
    <col min="2" max="2" width="62.125" customWidth="1"/>
    <col min="3" max="3" width="20.875" customWidth="1"/>
    <col min="4" max="4" width="43.375" customWidth="1"/>
    <col min="5" max="5" width="20.875" customWidth="1"/>
    <col min="7" max="7" width="12.125" customWidth="1"/>
    <col min="8" max="8" width="13.375" customWidth="1"/>
  </cols>
  <sheetData>
    <row r="2" spans="2:16" ht="18" thickBot="1" x14ac:dyDescent="0.4">
      <c r="B2" s="109" t="s">
        <v>143</v>
      </c>
      <c r="C2" s="105"/>
      <c r="D2" s="105"/>
      <c r="E2" s="105"/>
      <c r="F2" s="181"/>
      <c r="G2" s="181"/>
      <c r="H2" s="181"/>
      <c r="I2" s="181"/>
      <c r="J2" s="181"/>
      <c r="K2" s="181"/>
      <c r="L2" s="181"/>
      <c r="M2" s="181"/>
      <c r="N2" s="181"/>
      <c r="O2" s="181"/>
    </row>
    <row r="3" spans="2:16" ht="43" customHeight="1" x14ac:dyDescent="0.25">
      <c r="B3" s="346" t="s">
        <v>31</v>
      </c>
      <c r="C3" s="9" t="s">
        <v>32</v>
      </c>
      <c r="D3" s="348" t="s">
        <v>33</v>
      </c>
      <c r="E3" s="10" t="s">
        <v>32</v>
      </c>
      <c r="F3" s="181"/>
      <c r="G3" s="181"/>
      <c r="H3" s="181"/>
      <c r="I3" s="181"/>
      <c r="J3" s="181"/>
      <c r="K3" s="181"/>
      <c r="L3" s="181"/>
      <c r="M3" s="181"/>
      <c r="N3" s="181"/>
      <c r="O3" s="181"/>
    </row>
    <row r="4" spans="2:16" ht="11" thickBot="1" x14ac:dyDescent="0.3">
      <c r="B4" s="347"/>
      <c r="C4" s="11" t="s">
        <v>6</v>
      </c>
      <c r="D4" s="349"/>
      <c r="E4" s="12" t="s">
        <v>6</v>
      </c>
      <c r="F4" s="181"/>
      <c r="G4" s="181"/>
      <c r="H4" s="181"/>
      <c r="I4" s="181"/>
      <c r="J4" s="181"/>
      <c r="K4" s="181"/>
      <c r="L4" s="181"/>
      <c r="M4" s="181"/>
      <c r="N4" s="181"/>
      <c r="O4" s="181"/>
    </row>
    <row r="5" spans="2:16" ht="12" customHeight="1" x14ac:dyDescent="0.25">
      <c r="B5" s="14" t="s">
        <v>150</v>
      </c>
      <c r="C5" s="47">
        <f>'1'!H11</f>
        <v>0</v>
      </c>
      <c r="D5" s="14" t="s">
        <v>149</v>
      </c>
      <c r="E5" s="45"/>
      <c r="F5" s="181"/>
      <c r="G5" s="181"/>
      <c r="H5" s="181"/>
      <c r="I5" s="181"/>
      <c r="J5" s="181"/>
      <c r="K5" s="181"/>
      <c r="L5" s="181"/>
      <c r="M5" s="181"/>
      <c r="N5" s="181"/>
      <c r="O5" s="181"/>
    </row>
    <row r="6" spans="2:16" ht="12" customHeight="1" x14ac:dyDescent="0.25">
      <c r="B6" s="179" t="s">
        <v>39</v>
      </c>
      <c r="C6" s="177">
        <f>+'1'!I11</f>
        <v>0</v>
      </c>
      <c r="D6" s="179" t="s">
        <v>142</v>
      </c>
      <c r="E6" s="177" t="str">
        <f>+'5'!L16</f>
        <v>Rivedere Foglio 1</v>
      </c>
      <c r="F6" s="180" t="str">
        <f ca="1">CELL("tipo",E6)</f>
        <v>l</v>
      </c>
    </row>
    <row r="7" spans="2:16" ht="12" customHeight="1" x14ac:dyDescent="0.25">
      <c r="B7" s="50" t="s">
        <v>76</v>
      </c>
      <c r="C7" s="49"/>
      <c r="D7" s="50" t="s">
        <v>34</v>
      </c>
      <c r="E7" s="49"/>
    </row>
    <row r="8" spans="2:16" ht="12" customHeight="1" x14ac:dyDescent="0.25">
      <c r="B8" s="42"/>
      <c r="C8" s="49"/>
      <c r="D8" s="50" t="s">
        <v>35</v>
      </c>
      <c r="E8" s="49"/>
      <c r="F8" s="181"/>
      <c r="G8" s="181"/>
      <c r="H8" s="181"/>
      <c r="I8" s="181"/>
      <c r="J8" s="181"/>
      <c r="K8" s="181"/>
      <c r="L8" s="181"/>
      <c r="M8" s="181"/>
      <c r="N8" s="181"/>
      <c r="O8" s="181"/>
      <c r="P8" s="181"/>
    </row>
    <row r="9" spans="2:16" ht="12" customHeight="1" x14ac:dyDescent="0.25">
      <c r="B9" s="42"/>
      <c r="C9" s="49"/>
      <c r="D9" s="42" t="s">
        <v>36</v>
      </c>
      <c r="E9" s="49"/>
      <c r="F9" s="181"/>
      <c r="G9" s="181"/>
      <c r="H9" s="181"/>
      <c r="I9" s="181"/>
      <c r="J9" s="181"/>
      <c r="K9" s="181"/>
      <c r="L9" s="181"/>
      <c r="M9" s="181"/>
      <c r="N9" s="181"/>
      <c r="O9" s="181"/>
      <c r="P9" s="181"/>
    </row>
    <row r="10" spans="2:16" ht="12" customHeight="1" thickBot="1" x14ac:dyDescent="0.3">
      <c r="B10" s="43"/>
      <c r="C10" s="44"/>
      <c r="D10" s="43" t="s">
        <v>36</v>
      </c>
      <c r="E10" s="44"/>
      <c r="F10" s="181"/>
      <c r="G10" s="181"/>
      <c r="H10" s="181"/>
      <c r="I10" s="181"/>
      <c r="J10" s="181"/>
      <c r="K10" s="181"/>
      <c r="L10" s="181"/>
      <c r="M10" s="181"/>
      <c r="N10" s="181"/>
      <c r="O10" s="181"/>
      <c r="P10" s="181"/>
    </row>
    <row r="11" spans="2:16" ht="12" customHeight="1" thickBot="1" x14ac:dyDescent="0.3">
      <c r="B11" s="8" t="s">
        <v>37</v>
      </c>
      <c r="C11" s="46">
        <f>SUM(C5:C10)</f>
        <v>0</v>
      </c>
      <c r="D11" s="8" t="s">
        <v>38</v>
      </c>
      <c r="E11" s="46">
        <f>SUM(E5:E10)</f>
        <v>0</v>
      </c>
      <c r="F11" s="181"/>
      <c r="G11" s="181"/>
      <c r="H11" s="181"/>
      <c r="I11" s="181"/>
      <c r="J11" s="181"/>
      <c r="K11" s="181"/>
      <c r="L11" s="181"/>
      <c r="M11" s="181"/>
      <c r="N11" s="181"/>
      <c r="O11" s="181"/>
      <c r="P11" s="181"/>
    </row>
    <row r="12" spans="2:16" ht="35.15" customHeight="1" thickBot="1" x14ac:dyDescent="0.3">
      <c r="B12" s="343" t="s">
        <v>148</v>
      </c>
      <c r="C12" s="344"/>
      <c r="D12" s="344"/>
      <c r="E12" s="344"/>
      <c r="F12" s="181"/>
      <c r="G12" s="181"/>
      <c r="H12" s="181"/>
      <c r="I12" s="181"/>
      <c r="J12" s="181"/>
      <c r="K12" s="181"/>
      <c r="L12" s="181"/>
      <c r="M12" s="181"/>
      <c r="N12" s="181"/>
      <c r="O12" s="181"/>
      <c r="P12" s="181"/>
    </row>
    <row r="13" spans="2:16" ht="11" thickBot="1" x14ac:dyDescent="0.3">
      <c r="B13" s="48" t="str">
        <f ca="1">IF(E6=0,"Compilare correttamente i Fogli 1 e/o 2",IF(AND(C11&gt;0,E11&gt;0,E5&gt;0,C7&lt;&gt;"",(C11&lt;=E11),F6="v"),"OK","CHECK"))</f>
        <v>CHECK</v>
      </c>
      <c r="C13" s="105"/>
      <c r="D13" s="105"/>
      <c r="E13" s="105"/>
      <c r="F13" s="181"/>
      <c r="G13" s="181"/>
      <c r="H13" s="181"/>
      <c r="I13" s="181"/>
      <c r="J13" s="181"/>
      <c r="K13" s="181"/>
      <c r="L13" s="181"/>
      <c r="M13" s="181"/>
      <c r="N13" s="181"/>
      <c r="O13" s="181"/>
      <c r="P13" s="181"/>
    </row>
    <row r="14" spans="2:16" ht="11" thickBot="1" x14ac:dyDescent="0.3">
      <c r="B14" s="350"/>
      <c r="C14" s="350"/>
      <c r="D14" s="350"/>
      <c r="E14" s="350"/>
      <c r="F14" s="181"/>
      <c r="G14" s="181"/>
      <c r="H14" s="181"/>
      <c r="I14" s="181"/>
      <c r="J14" s="181"/>
      <c r="K14" s="181"/>
      <c r="L14" s="181"/>
      <c r="M14" s="181"/>
      <c r="N14" s="181"/>
      <c r="O14" s="181"/>
      <c r="P14" s="181"/>
    </row>
    <row r="15" spans="2:16" ht="31.5" customHeight="1" x14ac:dyDescent="0.25">
      <c r="B15" s="351" t="s">
        <v>135</v>
      </c>
      <c r="C15" s="352"/>
      <c r="D15" s="352"/>
      <c r="E15" s="353"/>
      <c r="F15" s="181"/>
      <c r="G15" s="181"/>
      <c r="H15" s="181"/>
      <c r="I15" s="181"/>
      <c r="J15" s="181"/>
      <c r="K15" s="181"/>
      <c r="L15" s="181"/>
      <c r="M15" s="181"/>
      <c r="N15" s="181"/>
      <c r="O15" s="181"/>
      <c r="P15" s="181"/>
    </row>
    <row r="16" spans="2:16" ht="43.5" customHeight="1" x14ac:dyDescent="0.25">
      <c r="B16" s="354" t="s">
        <v>136</v>
      </c>
      <c r="C16" s="355"/>
      <c r="D16" s="355"/>
      <c r="E16" s="356"/>
      <c r="F16" s="181"/>
      <c r="G16" s="181"/>
      <c r="H16" s="181"/>
      <c r="I16" s="181"/>
      <c r="J16" s="181"/>
      <c r="K16" s="181"/>
      <c r="L16" s="181"/>
      <c r="M16" s="181"/>
      <c r="N16" s="181"/>
      <c r="O16" s="181"/>
      <c r="P16" s="181"/>
    </row>
    <row r="17" spans="2:16" x14ac:dyDescent="0.25">
      <c r="B17" s="357" t="s">
        <v>137</v>
      </c>
      <c r="C17" s="358"/>
      <c r="D17" s="358"/>
      <c r="E17" s="359"/>
      <c r="F17" s="181"/>
      <c r="G17" s="181"/>
      <c r="H17" s="181"/>
      <c r="I17" s="181"/>
      <c r="J17" s="181"/>
      <c r="K17" s="181"/>
      <c r="L17" s="181"/>
      <c r="M17" s="181"/>
      <c r="N17" s="181"/>
      <c r="O17" s="181"/>
      <c r="P17" s="181"/>
    </row>
    <row r="18" spans="2:16" ht="43.5" customHeight="1" x14ac:dyDescent="0.25">
      <c r="B18" s="360" t="s">
        <v>138</v>
      </c>
      <c r="C18" s="361"/>
      <c r="D18" s="361"/>
      <c r="E18" s="362"/>
      <c r="F18" s="181"/>
      <c r="G18" s="181"/>
      <c r="H18" s="181"/>
      <c r="I18" s="181"/>
      <c r="J18" s="181"/>
      <c r="K18" s="181"/>
      <c r="L18" s="181"/>
      <c r="M18" s="181"/>
      <c r="N18" s="181"/>
      <c r="O18" s="181"/>
      <c r="P18" s="181"/>
    </row>
    <row r="19" spans="2:16" ht="15.5" x14ac:dyDescent="0.25">
      <c r="B19" s="363" t="s">
        <v>139</v>
      </c>
      <c r="C19" s="364"/>
      <c r="D19" s="364"/>
      <c r="E19" s="365"/>
      <c r="F19" s="181"/>
      <c r="G19" s="181"/>
      <c r="H19" s="181"/>
      <c r="I19" s="181"/>
      <c r="J19" s="181"/>
      <c r="K19" s="181"/>
      <c r="L19" s="181"/>
      <c r="M19" s="181"/>
      <c r="N19" s="181"/>
      <c r="O19" s="181"/>
      <c r="P19" s="181"/>
    </row>
    <row r="20" spans="2:16" ht="15.5" x14ac:dyDescent="0.25">
      <c r="B20" s="366" t="s">
        <v>140</v>
      </c>
      <c r="C20" s="367"/>
      <c r="D20" s="367"/>
      <c r="E20" s="178" t="str">
        <f ca="1">IF(B13&lt;&gt;"OK","Check",E6)</f>
        <v>Check</v>
      </c>
      <c r="F20" s="181"/>
      <c r="G20" s="181"/>
      <c r="H20" s="181"/>
      <c r="I20" s="181"/>
      <c r="J20" s="181"/>
      <c r="K20" s="181"/>
      <c r="L20" s="181"/>
      <c r="M20" s="181"/>
      <c r="N20" s="181"/>
      <c r="O20" s="181"/>
      <c r="P20" s="181"/>
    </row>
    <row r="21" spans="2:16" x14ac:dyDescent="0.25">
      <c r="B21" s="340"/>
      <c r="C21" s="341"/>
      <c r="D21" s="341"/>
      <c r="E21" s="342"/>
      <c r="F21" s="181"/>
      <c r="G21" s="181"/>
      <c r="H21" s="181"/>
      <c r="I21" s="181"/>
      <c r="J21" s="181"/>
      <c r="K21" s="181"/>
      <c r="L21" s="181"/>
      <c r="M21" s="181"/>
      <c r="N21" s="181"/>
      <c r="O21" s="181"/>
      <c r="P21" s="181"/>
    </row>
    <row r="22" spans="2:16" x14ac:dyDescent="0.25">
      <c r="B22" s="368" t="s">
        <v>104</v>
      </c>
      <c r="C22" s="369"/>
      <c r="D22" s="369"/>
      <c r="E22" s="370"/>
      <c r="F22" s="181"/>
      <c r="G22" s="181"/>
      <c r="H22" s="181"/>
      <c r="I22" s="181"/>
      <c r="J22" s="181"/>
      <c r="K22" s="181"/>
      <c r="L22" s="181"/>
      <c r="M22" s="181"/>
      <c r="N22" s="181"/>
      <c r="O22" s="181"/>
      <c r="P22" s="181"/>
    </row>
    <row r="23" spans="2:16" ht="33.75" customHeight="1" x14ac:dyDescent="0.25">
      <c r="B23" s="371"/>
      <c r="C23" s="372"/>
      <c r="D23" s="372"/>
      <c r="E23" s="373"/>
      <c r="F23" s="181"/>
      <c r="G23" s="181"/>
      <c r="H23" s="181"/>
      <c r="I23" s="181"/>
      <c r="J23" s="181"/>
      <c r="K23" s="181"/>
      <c r="L23" s="181"/>
      <c r="M23" s="181"/>
      <c r="N23" s="181"/>
      <c r="O23" s="181"/>
      <c r="P23" s="181"/>
    </row>
    <row r="24" spans="2:16" ht="12" x14ac:dyDescent="0.25">
      <c r="B24" s="368" t="s">
        <v>141</v>
      </c>
      <c r="C24" s="369"/>
      <c r="D24" s="369"/>
      <c r="E24" s="370"/>
      <c r="F24" s="181"/>
      <c r="G24" s="181"/>
      <c r="H24" s="181"/>
      <c r="I24" s="181"/>
      <c r="J24" s="181"/>
      <c r="K24" s="181"/>
      <c r="L24" s="181"/>
      <c r="M24" s="181"/>
      <c r="N24" s="181"/>
      <c r="O24" s="181"/>
      <c r="P24" s="181"/>
    </row>
    <row r="25" spans="2:16" ht="35.15" customHeight="1" thickBot="1" x14ac:dyDescent="0.3">
      <c r="B25" s="337"/>
      <c r="C25" s="338"/>
      <c r="D25" s="338"/>
      <c r="E25" s="339"/>
      <c r="F25" s="181"/>
      <c r="G25" s="181"/>
      <c r="H25" s="181"/>
      <c r="I25" s="181"/>
      <c r="J25" s="181"/>
      <c r="K25" s="181"/>
      <c r="L25" s="181"/>
      <c r="M25" s="181"/>
      <c r="N25" s="181"/>
      <c r="O25" s="181"/>
      <c r="P25" s="181"/>
    </row>
    <row r="26" spans="2:16" ht="36" customHeight="1" x14ac:dyDescent="0.25">
      <c r="B26" s="345" t="s">
        <v>47</v>
      </c>
      <c r="C26" s="345"/>
      <c r="D26" s="345"/>
      <c r="E26" s="345"/>
      <c r="F26" s="181"/>
      <c r="G26" s="181"/>
      <c r="H26" s="181"/>
      <c r="I26" s="181"/>
      <c r="J26" s="181"/>
      <c r="K26" s="181"/>
      <c r="L26" s="181"/>
      <c r="M26" s="181"/>
      <c r="N26" s="181"/>
      <c r="O26" s="181"/>
      <c r="P26" s="181"/>
    </row>
  </sheetData>
  <sheetProtection algorithmName="SHA-512" hashValue="BkQ2Vec0OV9sG5H4u7YnvGtYXYS6uS69IexhHrV4YUCM8EsWpjytDM0b3Ofu6c63wZ4afFyE8t3/Xh+QLnfiww==" saltValue="rLpMse3fsfg+fvkLbqLjnQ==" spinCount="100000" sheet="1" formatColumns="0" formatRows="0"/>
  <mergeCells count="16">
    <mergeCell ref="B25:E25"/>
    <mergeCell ref="B21:E21"/>
    <mergeCell ref="B12:E12"/>
    <mergeCell ref="B26:E26"/>
    <mergeCell ref="B3:B4"/>
    <mergeCell ref="D3:D4"/>
    <mergeCell ref="B14:E14"/>
    <mergeCell ref="B15:E15"/>
    <mergeCell ref="B16:E16"/>
    <mergeCell ref="B17:E17"/>
    <mergeCell ref="B18:E18"/>
    <mergeCell ref="B19:E19"/>
    <mergeCell ref="B20:D20"/>
    <mergeCell ref="B22:E22"/>
    <mergeCell ref="B23:E23"/>
    <mergeCell ref="B24:E24"/>
  </mergeCells>
  <conditionalFormatting sqref="B13">
    <cfRule type="containsText" dxfId="7" priority="6" operator="containsText" text="Compilare correttamente i Fogli 1 e/o 2">
      <formula>NOT(ISERROR(SEARCH("Compilare correttamente i Fogli 1 e/o 2",B13)))</formula>
    </cfRule>
    <cfRule type="containsText" dxfId="6" priority="7" operator="containsText" text="CHECK">
      <formula>NOT(ISERROR(SEARCH("CHECK",B13)))</formula>
    </cfRule>
    <cfRule type="containsText" dxfId="5" priority="8" operator="containsText" text="OK">
      <formula>NOT(ISERROR(SEARCH("OK",B13)))</formula>
    </cfRule>
  </conditionalFormatting>
  <conditionalFormatting sqref="E20">
    <cfRule type="containsText" dxfId="4" priority="4" operator="containsText" text="CHeck">
      <formula>NOT(ISERROR(SEARCH("CHeck",E20)))</formula>
    </cfRule>
    <cfRule type="cellIs" dxfId="3" priority="5" operator="greaterThan">
      <formula>0</formula>
    </cfRule>
  </conditionalFormatting>
  <conditionalFormatting sqref="E6">
    <cfRule type="containsText" dxfId="2" priority="1" operator="containsText" text="Rivedere Foglio 1">
      <formula>NOT(ISERROR(SEARCH("Rivedere Foglio 1",E6)))</formula>
    </cfRule>
    <cfRule type="containsText" dxfId="1" priority="2" operator="containsText" text="Rivedere Foglio 2">
      <formula>NOT(ISERROR(SEARCH("Rivedere Foglio 2",E6)))</formula>
    </cfRule>
    <cfRule type="containsText" dxfId="0" priority="3" operator="containsText" text="Rivedere Foglio 3_WP1">
      <formula>NOT(ISERROR(SEARCH("Rivedere Foglio 3_WP1",E6)))</formula>
    </cfRule>
  </conditionalFormatting>
  <printOptions horizontalCentered="1" verticalCentered="1"/>
  <pageMargins left="0.70866141732283472" right="0.70866141732283472" top="0.74803149606299213" bottom="0.74803149606299213" header="0.31496062992125984" footer="0.31496062992125984"/>
  <pageSetup paperSize="9" orientation="landscape" r:id="rId1"/>
  <headerFooter>
    <oddFooter>&amp;L&amp;F - &amp;A - &amp;D -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3:P17"/>
  <sheetViews>
    <sheetView topLeftCell="C1" zoomScale="90" zoomScaleNormal="90" workbookViewId="0">
      <selection activeCell="F7" sqref="F7"/>
    </sheetView>
  </sheetViews>
  <sheetFormatPr defaultRowHeight="10.5" x14ac:dyDescent="0.25"/>
  <cols>
    <col min="3" max="3" width="23.5" customWidth="1"/>
    <col min="4" max="4" width="27.375" customWidth="1"/>
    <col min="5" max="6" width="12.875" customWidth="1"/>
    <col min="8" max="8" width="40.625" customWidth="1"/>
    <col min="9" max="9" width="33.375" customWidth="1"/>
    <col min="10" max="10" width="5.125" customWidth="1"/>
    <col min="13" max="13" width="14" customWidth="1"/>
    <col min="14" max="14" width="14.375" customWidth="1"/>
    <col min="15" max="15" width="15.625" customWidth="1"/>
  </cols>
  <sheetData>
    <row r="3" spans="3:16" ht="11" thickBot="1" x14ac:dyDescent="0.3"/>
    <row r="4" spans="3:16" ht="49" thickTop="1" thickBot="1" x14ac:dyDescent="0.3">
      <c r="K4" s="68" t="s">
        <v>55</v>
      </c>
      <c r="L4" s="374" t="s">
        <v>57</v>
      </c>
      <c r="M4" s="375"/>
      <c r="N4" s="374" t="s">
        <v>58</v>
      </c>
      <c r="O4" s="376"/>
    </row>
    <row r="5" spans="3:16" ht="48.5" thickBot="1" x14ac:dyDescent="0.3">
      <c r="C5" s="147" t="s">
        <v>7</v>
      </c>
      <c r="D5" s="147" t="s">
        <v>71</v>
      </c>
      <c r="F5" s="146" t="s">
        <v>103</v>
      </c>
      <c r="H5" s="145" t="s">
        <v>43</v>
      </c>
      <c r="I5" s="145" t="s">
        <v>48</v>
      </c>
      <c r="J5" s="145"/>
      <c r="K5" s="69" t="s">
        <v>56</v>
      </c>
      <c r="L5" s="70" t="s">
        <v>51</v>
      </c>
      <c r="M5" s="70" t="s">
        <v>52</v>
      </c>
      <c r="N5" s="70" t="s">
        <v>51</v>
      </c>
      <c r="O5" s="70" t="s">
        <v>53</v>
      </c>
    </row>
    <row r="6" spans="3:16" ht="13" thickTop="1" thickBot="1" x14ac:dyDescent="0.3">
      <c r="C6" t="s">
        <v>8</v>
      </c>
      <c r="D6" s="1" t="s">
        <v>98</v>
      </c>
      <c r="F6" s="4">
        <v>500000</v>
      </c>
      <c r="H6" t="s">
        <v>44</v>
      </c>
      <c r="I6" s="1" t="s">
        <v>49</v>
      </c>
      <c r="J6" s="1"/>
      <c r="K6" s="62">
        <v>0.4</v>
      </c>
      <c r="L6" s="63">
        <v>0.5</v>
      </c>
      <c r="M6" s="65">
        <v>0.4</v>
      </c>
      <c r="N6" s="64">
        <v>0.1</v>
      </c>
      <c r="O6" s="67">
        <v>1</v>
      </c>
    </row>
    <row r="7" spans="3:16" ht="68.25" customHeight="1" thickTop="1" thickBot="1" x14ac:dyDescent="0.3">
      <c r="C7" t="s">
        <v>9</v>
      </c>
      <c r="D7" s="1" t="s">
        <v>99</v>
      </c>
      <c r="H7" t="s">
        <v>45</v>
      </c>
      <c r="I7" s="1" t="s">
        <v>50</v>
      </c>
      <c r="J7" s="1"/>
      <c r="K7" s="71" t="s">
        <v>51</v>
      </c>
      <c r="L7" s="71" t="s">
        <v>54</v>
      </c>
      <c r="M7" s="71" t="s">
        <v>51</v>
      </c>
      <c r="N7" s="71" t="s">
        <v>53</v>
      </c>
      <c r="O7" s="71"/>
      <c r="P7" s="70" t="s">
        <v>53</v>
      </c>
    </row>
    <row r="8" spans="3:16" ht="13" thickTop="1" thickBot="1" x14ac:dyDescent="0.3">
      <c r="C8" t="s">
        <v>62</v>
      </c>
      <c r="K8" s="56">
        <v>0.4</v>
      </c>
      <c r="L8" s="66">
        <v>0.4</v>
      </c>
      <c r="M8" s="57">
        <v>0.5</v>
      </c>
      <c r="N8" s="66">
        <v>0.9</v>
      </c>
      <c r="O8" s="58">
        <v>0.1</v>
      </c>
      <c r="P8" s="67">
        <v>1</v>
      </c>
    </row>
    <row r="9" spans="3:16" ht="11" thickTop="1" x14ac:dyDescent="0.25"/>
    <row r="11" spans="3:16" x14ac:dyDescent="0.25">
      <c r="C11" t="s">
        <v>46</v>
      </c>
    </row>
    <row r="14" spans="3:16" ht="12" x14ac:dyDescent="0.25">
      <c r="O14" s="59"/>
    </row>
    <row r="15" spans="3:16" x14ac:dyDescent="0.25">
      <c r="O15" s="60"/>
      <c r="P15" s="61"/>
    </row>
    <row r="16" spans="3:16" x14ac:dyDescent="0.25">
      <c r="C16" s="13"/>
      <c r="O16" s="60"/>
      <c r="P16" s="61"/>
    </row>
    <row r="17" spans="15:15" x14ac:dyDescent="0.25">
      <c r="O17" s="61"/>
    </row>
  </sheetData>
  <mergeCells count="2">
    <mergeCell ref="L4:M4"/>
    <mergeCell ref="N4:O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12</vt:i4>
      </vt:variant>
    </vt:vector>
  </HeadingPairs>
  <TitlesOfParts>
    <vt:vector size="20" baseType="lpstr">
      <vt:lpstr>Copertina</vt:lpstr>
      <vt:lpstr>1</vt:lpstr>
      <vt:lpstr>2</vt:lpstr>
      <vt:lpstr>3_WP1</vt:lpstr>
      <vt:lpstr>4_WP2</vt:lpstr>
      <vt:lpstr>5</vt:lpstr>
      <vt:lpstr>6</vt:lpstr>
      <vt:lpstr>Elenco</vt:lpstr>
      <vt:lpstr>'1'!_ftn1</vt:lpstr>
      <vt:lpstr>'1'!_ftn2</vt:lpstr>
      <vt:lpstr>'1'!_ftnref1</vt:lpstr>
      <vt:lpstr>'1'!Area_stampa</vt:lpstr>
      <vt:lpstr>'2'!Area_stampa</vt:lpstr>
      <vt:lpstr>'3_WP1'!Area_stampa</vt:lpstr>
      <vt:lpstr>'4_WP2'!Area_stampa</vt:lpstr>
      <vt:lpstr>'5'!Area_stampa</vt:lpstr>
      <vt:lpstr>'6'!Area_stampa</vt:lpstr>
      <vt:lpstr>Copertina!Area_stampa</vt:lpstr>
      <vt:lpstr>'2'!Titoli_stampa</vt:lpstr>
      <vt:lpstr>'4_WP2'!Titoli_stampa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Salvuccio</dc:creator>
  <cp:lastModifiedBy>rosalba_office</cp:lastModifiedBy>
  <cp:lastPrinted>2020-10-30T07:23:10Z</cp:lastPrinted>
  <dcterms:created xsi:type="dcterms:W3CDTF">2018-06-11T10:16:31Z</dcterms:created>
  <dcterms:modified xsi:type="dcterms:W3CDTF">2020-11-30T15:49:14Z</dcterms:modified>
</cp:coreProperties>
</file>