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Questa_cartella_di_lavoro"/>
  <mc:AlternateContent xmlns:mc="http://schemas.openxmlformats.org/markup-compatibility/2006">
    <mc:Choice Requires="x15">
      <x15ac:absPath xmlns:x15ac="http://schemas.microsoft.com/office/spreadsheetml/2010/11/ac" url="D:\Smart Working\PR_2021_2027\FEERI_AZ_2_1_2 e 2_2_1\Documenti FEERI 2025\Allegati Calabria Europa Fincalabra\"/>
    </mc:Choice>
  </mc:AlternateContent>
  <xr:revisionPtr revIDLastSave="0" documentId="8_{BB26FA75-11DA-402C-BC18-CB7D021779E6}" xr6:coauthVersionLast="47" xr6:coauthVersionMax="47" xr10:uidLastSave="{00000000-0000-0000-0000-000000000000}"/>
  <bookViews>
    <workbookView xWindow="-108" yWindow="-108" windowWidth="23256" windowHeight="12456" tabRatio="922" xr2:uid="{52C7FB0E-7680-4B39-9E7E-63A020955FE3}"/>
  </bookViews>
  <sheets>
    <sheet name="Anagrafica" sheetId="8985" r:id="rId1"/>
    <sheet name="Investimenti previsti" sheetId="8988" r:id="rId2"/>
    <sheet name="SP consuntivo" sheetId="8974" r:id="rId3"/>
    <sheet name="CE consuntivo" sheetId="8975" r:id="rId4"/>
    <sheet name="SP e CE consuntivi riclassific." sheetId="8978" r:id="rId5"/>
    <sheet name="Sintesi cons.-Indici di bil." sheetId="8983" r:id="rId6"/>
    <sheet name="Rendiconto finanz.  consuntivo" sheetId="8980" r:id="rId7"/>
    <sheet name="Autodiagnosi Requisiti " sheetId="8986" r:id="rId8"/>
    <sheet name="CE previsionale" sheetId="8958"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8988" l="1"/>
  <c r="C83" i="8988" s="1"/>
  <c r="F73" i="8988"/>
  <c r="F104" i="8988" s="1"/>
  <c r="F65" i="8988"/>
  <c r="F97" i="8988" s="1"/>
  <c r="F57" i="8988"/>
  <c r="C73" i="8988"/>
  <c r="C104" i="8988" s="1"/>
  <c r="C65" i="8988"/>
  <c r="C97" i="8988" s="1"/>
  <c r="C57" i="8988"/>
  <c r="C85" i="8988" s="1"/>
  <c r="F47" i="8988"/>
  <c r="F103" i="8988" s="1"/>
  <c r="F39" i="8988"/>
  <c r="F96" i="8988" s="1"/>
  <c r="F31" i="8988"/>
  <c r="F84" i="8988" s="1"/>
  <c r="C47" i="8988"/>
  <c r="C103" i="8988" s="1"/>
  <c r="C39" i="8988"/>
  <c r="C96" i="8988" s="1"/>
  <c r="C31" i="8988"/>
  <c r="C84" i="8988" s="1"/>
  <c r="G67" i="8988"/>
  <c r="G68" i="8988"/>
  <c r="G69" i="8988"/>
  <c r="G70" i="8988"/>
  <c r="G71" i="8988"/>
  <c r="G72" i="8988"/>
  <c r="G59" i="8988"/>
  <c r="G60" i="8988"/>
  <c r="G61" i="8988"/>
  <c r="G62" i="8988"/>
  <c r="G63" i="8988"/>
  <c r="G64" i="8988"/>
  <c r="G41" i="8988"/>
  <c r="G42" i="8988"/>
  <c r="G43" i="8988"/>
  <c r="G44" i="8988"/>
  <c r="G45" i="8988"/>
  <c r="G46" i="8988"/>
  <c r="G32" i="8988"/>
  <c r="G33" i="8988"/>
  <c r="G34" i="8988"/>
  <c r="G35" i="8988"/>
  <c r="G36" i="8988"/>
  <c r="G37" i="8988"/>
  <c r="G38" i="8988"/>
  <c r="G28" i="8988"/>
  <c r="G29" i="8988"/>
  <c r="G30" i="8988"/>
  <c r="G12" i="8988"/>
  <c r="G13" i="8988"/>
  <c r="G14" i="8988"/>
  <c r="G15" i="8988"/>
  <c r="G17" i="8988"/>
  <c r="G18" i="8988"/>
  <c r="G19" i="8988"/>
  <c r="G20" i="8988"/>
  <c r="F21" i="8988"/>
  <c r="F102" i="8988" s="1"/>
  <c r="F16" i="8988"/>
  <c r="F95" i="8988" s="1"/>
  <c r="F11" i="8988"/>
  <c r="F83" i="8988" s="1"/>
  <c r="C21" i="8988"/>
  <c r="C102" i="8988" s="1"/>
  <c r="C16" i="8988"/>
  <c r="C95" i="8988" s="1"/>
  <c r="D66" i="8975"/>
  <c r="C2" i="8980"/>
  <c r="B2" i="8980"/>
  <c r="C44" i="8983"/>
  <c r="D44" i="8983"/>
  <c r="B44" i="8983"/>
  <c r="C1" i="8983"/>
  <c r="D1" i="8983"/>
  <c r="B1" i="8983"/>
  <c r="D52" i="8978"/>
  <c r="C52" i="8978"/>
  <c r="B52" i="8978"/>
  <c r="D3" i="8975"/>
  <c r="C3" i="8975"/>
  <c r="F31" i="8958"/>
  <c r="G31" i="8958"/>
  <c r="H31" i="8958"/>
  <c r="F27" i="8958"/>
  <c r="G27" i="8958"/>
  <c r="H27" i="8958"/>
  <c r="F23" i="8958"/>
  <c r="G23" i="8958"/>
  <c r="H23" i="8958"/>
  <c r="F17" i="8958"/>
  <c r="G17" i="8958"/>
  <c r="H17" i="8958"/>
  <c r="E14" i="8958"/>
  <c r="E17" i="8958" s="1"/>
  <c r="E23" i="8958" s="1"/>
  <c r="E27" i="8958" s="1"/>
  <c r="E31" i="8958" s="1"/>
  <c r="F14" i="8958"/>
  <c r="G14" i="8958"/>
  <c r="H14" i="8958"/>
  <c r="E8" i="8958"/>
  <c r="F8" i="8958"/>
  <c r="G8" i="8958"/>
  <c r="H8" i="8958"/>
  <c r="G66" i="8988"/>
  <c r="G58" i="8988"/>
  <c r="G56" i="8988"/>
  <c r="G55" i="8988"/>
  <c r="G54" i="8988"/>
  <c r="G53" i="8988"/>
  <c r="G52" i="8988"/>
  <c r="G51" i="8988"/>
  <c r="G50" i="8988"/>
  <c r="G40" i="8988"/>
  <c r="G27" i="8988"/>
  <c r="G26" i="8988"/>
  <c r="G25" i="8988"/>
  <c r="G24" i="8988"/>
  <c r="G10" i="8988"/>
  <c r="G9" i="8988"/>
  <c r="G8" i="8988"/>
  <c r="G7" i="8988"/>
  <c r="C22" i="8980"/>
  <c r="B22" i="8980"/>
  <c r="B20" i="8980"/>
  <c r="B7" i="8978"/>
  <c r="C20" i="8980"/>
  <c r="B81" i="8978"/>
  <c r="B43" i="8978"/>
  <c r="C42" i="8978"/>
  <c r="D42" i="8978"/>
  <c r="B42" i="8978"/>
  <c r="C40" i="8978"/>
  <c r="D40" i="8978"/>
  <c r="B40" i="8978"/>
  <c r="D75" i="8975"/>
  <c r="C75" i="8975"/>
  <c r="B14" i="8974"/>
  <c r="B14" i="8978" s="1"/>
  <c r="B9" i="8975"/>
  <c r="B13" i="8975"/>
  <c r="C3" i="8974"/>
  <c r="D3" i="8974" s="1"/>
  <c r="D14" i="8974"/>
  <c r="C14" i="8974"/>
  <c r="C14" i="8978" s="1"/>
  <c r="B149" i="8974"/>
  <c r="C8" i="8978"/>
  <c r="D8" i="8978"/>
  <c r="B59" i="8974"/>
  <c r="B29" i="8978"/>
  <c r="C29" i="8978"/>
  <c r="B31" i="8978"/>
  <c r="C31" i="8978"/>
  <c r="D29" i="8978"/>
  <c r="D31" i="8978"/>
  <c r="D30" i="8978"/>
  <c r="B54" i="8978"/>
  <c r="B22" i="8983" s="1"/>
  <c r="C54" i="8978"/>
  <c r="C22" i="8983" s="1"/>
  <c r="D54" i="8978"/>
  <c r="C3" i="8958" s="1"/>
  <c r="B55" i="8978"/>
  <c r="C55" i="8978"/>
  <c r="B4" i="8958" s="1"/>
  <c r="D55" i="8978"/>
  <c r="C4" i="8958" s="1"/>
  <c r="B56" i="8978"/>
  <c r="C56" i="8978"/>
  <c r="B5" i="8958" s="1"/>
  <c r="D56" i="8978"/>
  <c r="C5" i="8958" s="1"/>
  <c r="B57" i="8978"/>
  <c r="C57" i="8978"/>
  <c r="B6" i="8958" s="1"/>
  <c r="D57" i="8978"/>
  <c r="C6" i="8958" s="1"/>
  <c r="B58" i="8978"/>
  <c r="C58" i="8978"/>
  <c r="B7" i="8958" s="1"/>
  <c r="D58" i="8978"/>
  <c r="C7" i="8958" s="1"/>
  <c r="B61" i="8978"/>
  <c r="C61" i="8978"/>
  <c r="B10" i="8958" s="1"/>
  <c r="D61" i="8978"/>
  <c r="C10" i="8958" s="1"/>
  <c r="B62" i="8978"/>
  <c r="C62" i="8978"/>
  <c r="B11" i="8958" s="1"/>
  <c r="D62" i="8978"/>
  <c r="C11" i="8958" s="1"/>
  <c r="B63" i="8978"/>
  <c r="C63" i="8978"/>
  <c r="B12" i="8958" s="1"/>
  <c r="D63" i="8978"/>
  <c r="C12" i="8958" s="1"/>
  <c r="B64" i="8978"/>
  <c r="C64" i="8978"/>
  <c r="B13" i="8958" s="1"/>
  <c r="D64" i="8978"/>
  <c r="C13" i="8958" s="1"/>
  <c r="B70" i="8978"/>
  <c r="C70" i="8978"/>
  <c r="B19" i="8958" s="1"/>
  <c r="D70" i="8978"/>
  <c r="C19" i="8958" s="1"/>
  <c r="B71" i="8978"/>
  <c r="C71" i="8978"/>
  <c r="B20" i="8958" s="1"/>
  <c r="D71" i="8978"/>
  <c r="C20" i="8958" s="1"/>
  <c r="B72" i="8978"/>
  <c r="C72" i="8978"/>
  <c r="B21" i="8958" s="1"/>
  <c r="D72" i="8978"/>
  <c r="C21" i="8958" s="1"/>
  <c r="B73" i="8978"/>
  <c r="C73" i="8978"/>
  <c r="B22" i="8958" s="1"/>
  <c r="D73" i="8978"/>
  <c r="C22" i="8958" s="1"/>
  <c r="C81" i="8978"/>
  <c r="B30" i="8958" s="1"/>
  <c r="D81" i="8978"/>
  <c r="C30" i="8958" s="1"/>
  <c r="B84" i="8978"/>
  <c r="C84" i="8978"/>
  <c r="B33" i="8958" s="1"/>
  <c r="D84" i="8978"/>
  <c r="C5" i="8980" s="1"/>
  <c r="C36" i="8978"/>
  <c r="D36" i="8978"/>
  <c r="C37" i="8978"/>
  <c r="D37" i="8978"/>
  <c r="C38" i="8978"/>
  <c r="D38" i="8978"/>
  <c r="C39" i="8978"/>
  <c r="D39" i="8978"/>
  <c r="C41" i="8978"/>
  <c r="D41" i="8978"/>
  <c r="C43" i="8978"/>
  <c r="D43" i="8978"/>
  <c r="C45" i="8978"/>
  <c r="D45" i="8978"/>
  <c r="B41" i="8978"/>
  <c r="B39" i="8978"/>
  <c r="B38" i="8978"/>
  <c r="B37" i="8978"/>
  <c r="B36" i="8978"/>
  <c r="C25" i="8978"/>
  <c r="D25" i="8978"/>
  <c r="C26" i="8978"/>
  <c r="D26" i="8978"/>
  <c r="C27" i="8978"/>
  <c r="D27" i="8978"/>
  <c r="C28" i="8978"/>
  <c r="D28" i="8978"/>
  <c r="C30" i="8978"/>
  <c r="C32" i="8978"/>
  <c r="D32" i="8978"/>
  <c r="C33" i="8978"/>
  <c r="D33" i="8978"/>
  <c r="B45" i="8978"/>
  <c r="B33" i="8978"/>
  <c r="B32" i="8978"/>
  <c r="B30" i="8978"/>
  <c r="B28" i="8978"/>
  <c r="B27" i="8978"/>
  <c r="B26" i="8978"/>
  <c r="B25" i="8978"/>
  <c r="B8" i="8978"/>
  <c r="C7" i="8978"/>
  <c r="D7" i="8978"/>
  <c r="C11" i="8978"/>
  <c r="D11" i="8978"/>
  <c r="B11" i="8978"/>
  <c r="C16" i="8978"/>
  <c r="D16" i="8978"/>
  <c r="C17" i="8978"/>
  <c r="D17" i="8978"/>
  <c r="C18" i="8978"/>
  <c r="D18" i="8978"/>
  <c r="B18" i="8978"/>
  <c r="B17" i="8978"/>
  <c r="B16" i="8978"/>
  <c r="D116" i="8974"/>
  <c r="D119" i="8974"/>
  <c r="D122" i="8974"/>
  <c r="D125" i="8974"/>
  <c r="D128" i="8974"/>
  <c r="C116" i="8974"/>
  <c r="C119" i="8974"/>
  <c r="C122" i="8974"/>
  <c r="C125" i="8974"/>
  <c r="C128" i="8974"/>
  <c r="C131" i="8974"/>
  <c r="C134" i="8974"/>
  <c r="C137" i="8974"/>
  <c r="C149" i="8974"/>
  <c r="C152" i="8974"/>
  <c r="C155" i="8974"/>
  <c r="D131" i="8974"/>
  <c r="D134" i="8974"/>
  <c r="D137" i="8974"/>
  <c r="D149" i="8974"/>
  <c r="D152" i="8974"/>
  <c r="D155" i="8974"/>
  <c r="C30" i="8974"/>
  <c r="C33" i="8974"/>
  <c r="C36" i="8974"/>
  <c r="C39" i="8974"/>
  <c r="D30" i="8974"/>
  <c r="D33" i="8974"/>
  <c r="D36" i="8974"/>
  <c r="D39" i="8974"/>
  <c r="D68" i="8974"/>
  <c r="D71" i="8974"/>
  <c r="D74" i="8974"/>
  <c r="D56" i="8974"/>
  <c r="C68" i="8974"/>
  <c r="C71" i="8974"/>
  <c r="C74" i="8974"/>
  <c r="C56" i="8974"/>
  <c r="B56" i="8974"/>
  <c r="B128" i="8974"/>
  <c r="B125" i="8974"/>
  <c r="B122" i="8974"/>
  <c r="B119" i="8974"/>
  <c r="B116" i="8974"/>
  <c r="B155" i="8974"/>
  <c r="B152" i="8974"/>
  <c r="B137" i="8974"/>
  <c r="B134" i="8974"/>
  <c r="B131" i="8974"/>
  <c r="B30" i="8974"/>
  <c r="B33" i="8974"/>
  <c r="B36" i="8974"/>
  <c r="B39" i="8974"/>
  <c r="B68" i="8974"/>
  <c r="B71" i="8974"/>
  <c r="B74" i="8974"/>
  <c r="B4" i="8978"/>
  <c r="D36" i="8975"/>
  <c r="D41" i="8975"/>
  <c r="D54" i="8975"/>
  <c r="D62" i="8975"/>
  <c r="D72" i="8975"/>
  <c r="D59" i="8974"/>
  <c r="D62" i="8974"/>
  <c r="D65" i="8974"/>
  <c r="D9" i="8975"/>
  <c r="D13" i="8975" s="1"/>
  <c r="C9" i="8975"/>
  <c r="C13" i="8975" s="1"/>
  <c r="D21" i="8974"/>
  <c r="D15" i="8978" s="1"/>
  <c r="D53" i="8974"/>
  <c r="D9" i="8978" s="1"/>
  <c r="D85" i="8974"/>
  <c r="D10" i="8978" s="1"/>
  <c r="D90" i="8974"/>
  <c r="D6" i="8978" s="1"/>
  <c r="D107" i="8974"/>
  <c r="D112" i="8974"/>
  <c r="D44" i="8978" s="1"/>
  <c r="D140" i="8974"/>
  <c r="D143" i="8974"/>
  <c r="D146" i="8974"/>
  <c r="C21" i="8974"/>
  <c r="C15" i="8978" s="1"/>
  <c r="C53" i="8974"/>
  <c r="C9" i="8978" s="1"/>
  <c r="C59" i="8974"/>
  <c r="C62" i="8974"/>
  <c r="C65" i="8974"/>
  <c r="C85" i="8974"/>
  <c r="C10" i="8978" s="1"/>
  <c r="C90" i="8974"/>
  <c r="C6" i="8978" s="1"/>
  <c r="C107" i="8974"/>
  <c r="C23" i="8978" s="1"/>
  <c r="C9" i="8983" s="1"/>
  <c r="C112" i="8974"/>
  <c r="C44" i="8978" s="1"/>
  <c r="C140" i="8974"/>
  <c r="C143" i="8974"/>
  <c r="C146" i="8974"/>
  <c r="B21" i="8974"/>
  <c r="B15" i="8978" s="1"/>
  <c r="B53" i="8974"/>
  <c r="B9" i="8978" s="1"/>
  <c r="B62" i="8974"/>
  <c r="B65" i="8974"/>
  <c r="B85" i="8974"/>
  <c r="B10" i="8978" s="1"/>
  <c r="B90" i="8974"/>
  <c r="B107" i="8974"/>
  <c r="B23" i="8978" s="1"/>
  <c r="B112" i="8974"/>
  <c r="B44" i="8978" s="1"/>
  <c r="B140" i="8974"/>
  <c r="B143" i="8974"/>
  <c r="B146" i="8974"/>
  <c r="B18" i="8975"/>
  <c r="B67" i="8978" s="1"/>
  <c r="C18" i="8975"/>
  <c r="C67" i="8978" s="1"/>
  <c r="B16" i="8958" s="1"/>
  <c r="D18" i="8975"/>
  <c r="D67" i="8978" s="1"/>
  <c r="C16" i="8958" s="1"/>
  <c r="B24" i="8975"/>
  <c r="C24" i="8975"/>
  <c r="D24" i="8975"/>
  <c r="B36" i="8975"/>
  <c r="C36" i="8975"/>
  <c r="B41" i="8975"/>
  <c r="C41" i="8975"/>
  <c r="B54" i="8975"/>
  <c r="C54" i="8975"/>
  <c r="B62" i="8975"/>
  <c r="C62" i="8975"/>
  <c r="B66" i="8975"/>
  <c r="C66" i="8975"/>
  <c r="B72" i="8975"/>
  <c r="C72" i="8975"/>
  <c r="B75" i="8975"/>
  <c r="B96" i="8974"/>
  <c r="C115" i="8988" l="1"/>
  <c r="C114" i="8988"/>
  <c r="C113" i="8988"/>
  <c r="F74" i="8988"/>
  <c r="F105" i="8988"/>
  <c r="F114" i="8988"/>
  <c r="F113" i="8988"/>
  <c r="C105" i="8988"/>
  <c r="C98" i="8988"/>
  <c r="F98" i="8988"/>
  <c r="C86" i="8988"/>
  <c r="F85" i="8988"/>
  <c r="G73" i="8988"/>
  <c r="G104" i="8988" s="1"/>
  <c r="F48" i="8988"/>
  <c r="G65" i="8988"/>
  <c r="G97" i="8988" s="1"/>
  <c r="C74" i="8988"/>
  <c r="C48" i="8988"/>
  <c r="G57" i="8988"/>
  <c r="G85" i="8988" s="1"/>
  <c r="G47" i="8988"/>
  <c r="G103" i="8988" s="1"/>
  <c r="G39" i="8988"/>
  <c r="G96" i="8988" s="1"/>
  <c r="G31" i="8988"/>
  <c r="G84" i="8988" s="1"/>
  <c r="G21" i="8988"/>
  <c r="G102" i="8988" s="1"/>
  <c r="G16" i="8988"/>
  <c r="G95" i="8988" s="1"/>
  <c r="C22" i="8988"/>
  <c r="F22" i="8988"/>
  <c r="G11" i="8988"/>
  <c r="G83" i="8988" s="1"/>
  <c r="C79" i="8975"/>
  <c r="C80" i="8978" s="1"/>
  <c r="B29" i="8958" s="1"/>
  <c r="B33" i="8975"/>
  <c r="B34" i="8975" s="1"/>
  <c r="B44" i="8974"/>
  <c r="B45" i="8974" s="1"/>
  <c r="B59" i="8978"/>
  <c r="B65" i="8978" s="1"/>
  <c r="B68" i="8978" s="1"/>
  <c r="B26" i="8983" s="1"/>
  <c r="B37" i="8983" s="1"/>
  <c r="B16" i="8986"/>
  <c r="C7" i="8980"/>
  <c r="B62" i="8983"/>
  <c r="B29" i="8980"/>
  <c r="B65" i="8983"/>
  <c r="B66" i="8983" s="1"/>
  <c r="C65" i="8983"/>
  <c r="C66" i="8983" s="1"/>
  <c r="B60" i="8975"/>
  <c r="B76" i="8978" s="1"/>
  <c r="B24" i="8983"/>
  <c r="B35" i="8983" s="1"/>
  <c r="B79" i="8975"/>
  <c r="B80" i="8978" s="1"/>
  <c r="B70" i="8975"/>
  <c r="B77" i="8978" s="1"/>
  <c r="C33" i="8975"/>
  <c r="C34" i="8975" s="1"/>
  <c r="B74" i="8978"/>
  <c r="D22" i="8983"/>
  <c r="D70" i="8975"/>
  <c r="D77" i="8978" s="1"/>
  <c r="C26" i="8958" s="1"/>
  <c r="B19" i="8978"/>
  <c r="B6" i="8978"/>
  <c r="B12" i="8978" s="1"/>
  <c r="B34" i="8978"/>
  <c r="B7" i="8983" s="1"/>
  <c r="B158" i="8974"/>
  <c r="B160" i="8974" s="1"/>
  <c r="B77" i="8974"/>
  <c r="B91" i="8974" s="1"/>
  <c r="B46" i="8978"/>
  <c r="B9" i="8983"/>
  <c r="C31" i="8980"/>
  <c r="D77" i="8974"/>
  <c r="D91" i="8974" s="1"/>
  <c r="D65" i="8983"/>
  <c r="D66" i="8983" s="1"/>
  <c r="D44" i="8974"/>
  <c r="D45" i="8974" s="1"/>
  <c r="C17" i="8980"/>
  <c r="D14" i="8978"/>
  <c r="D19" i="8978" s="1"/>
  <c r="D5" i="8983" s="1"/>
  <c r="D12" i="8978"/>
  <c r="D4" i="8983" s="1"/>
  <c r="D34" i="8978"/>
  <c r="D7" i="8983" s="1"/>
  <c r="D62" i="8983"/>
  <c r="D158" i="8974"/>
  <c r="D160" i="8974" s="1"/>
  <c r="D46" i="8978"/>
  <c r="D8" i="8983" s="1"/>
  <c r="D23" i="8978"/>
  <c r="C34" i="8978"/>
  <c r="C7" i="8983" s="1"/>
  <c r="C11" i="8980"/>
  <c r="B11" i="8980"/>
  <c r="C158" i="8974"/>
  <c r="C160" i="8974" s="1"/>
  <c r="B21" i="8980"/>
  <c r="B19" i="8980" s="1"/>
  <c r="C21" i="8980"/>
  <c r="C19" i="8980" s="1"/>
  <c r="C16" i="8980"/>
  <c r="C46" i="8978"/>
  <c r="C8" i="8983" s="1"/>
  <c r="B16" i="8980"/>
  <c r="B31" i="8980"/>
  <c r="C62" i="8983"/>
  <c r="C77" i="8974"/>
  <c r="C91" i="8974" s="1"/>
  <c r="C10" i="8980"/>
  <c r="C44" i="8974"/>
  <c r="C45" i="8974" s="1"/>
  <c r="C12" i="8978"/>
  <c r="B17" i="8980"/>
  <c r="C14" i="8980"/>
  <c r="B14" i="8980"/>
  <c r="B15" i="8980"/>
  <c r="C19" i="8978"/>
  <c r="B10" i="8980"/>
  <c r="D96" i="8974"/>
  <c r="D4" i="8978"/>
  <c r="C96" i="8974"/>
  <c r="C4" i="8978"/>
  <c r="C33" i="8958"/>
  <c r="D79" i="8975"/>
  <c r="D80" i="8978" s="1"/>
  <c r="C29" i="8958" s="1"/>
  <c r="D60" i="8975"/>
  <c r="C26" i="8980" s="1"/>
  <c r="D24" i="8983"/>
  <c r="D33" i="8975"/>
  <c r="D34" i="8975" s="1"/>
  <c r="D59" i="8978"/>
  <c r="C8" i="8958" s="1"/>
  <c r="B5" i="8980"/>
  <c r="C70" i="8975"/>
  <c r="C77" i="8978" s="1"/>
  <c r="B26" i="8958" s="1"/>
  <c r="C60" i="8975"/>
  <c r="C76" i="8978" s="1"/>
  <c r="B25" i="8958" s="1"/>
  <c r="C24" i="8983"/>
  <c r="C35" i="8983" s="1"/>
  <c r="B7" i="8980"/>
  <c r="C59" i="8978"/>
  <c r="C65" i="8978" s="1"/>
  <c r="B3" i="8958"/>
  <c r="C116" i="8988" l="1"/>
  <c r="D113" i="8988" s="1"/>
  <c r="G115" i="8988"/>
  <c r="G74" i="8988"/>
  <c r="F86" i="8988"/>
  <c r="F115" i="8988"/>
  <c r="F116" i="8988" s="1"/>
  <c r="G114" i="8988"/>
  <c r="G113" i="8988"/>
  <c r="G105" i="8988"/>
  <c r="G98" i="8988"/>
  <c r="G86" i="8988"/>
  <c r="F76" i="8988"/>
  <c r="G48" i="8988"/>
  <c r="G22" i="8988"/>
  <c r="C76" i="8988"/>
  <c r="D22" i="8988" s="1"/>
  <c r="C23" i="8983"/>
  <c r="C34" i="8983" s="1"/>
  <c r="B81" i="8975"/>
  <c r="B83" i="8975" s="1"/>
  <c r="B85" i="8975" s="1"/>
  <c r="B93" i="8974"/>
  <c r="B162" i="8974" s="1"/>
  <c r="B25" i="8983"/>
  <c r="B36" i="8983" s="1"/>
  <c r="B23" i="8983"/>
  <c r="B34" i="8983" s="1"/>
  <c r="B56" i="8983"/>
  <c r="B60" i="8983"/>
  <c r="B21" i="8978"/>
  <c r="B46" i="8983" s="1"/>
  <c r="B5" i="8983"/>
  <c r="B55" i="8983"/>
  <c r="B4" i="8983"/>
  <c r="B54" i="8983"/>
  <c r="D35" i="8983"/>
  <c r="B8" i="8958"/>
  <c r="B24" i="8980"/>
  <c r="B27" i="8983"/>
  <c r="B38" i="8983" s="1"/>
  <c r="B78" i="8978"/>
  <c r="B70" i="8983"/>
  <c r="B61" i="8983"/>
  <c r="C15" i="8980"/>
  <c r="C13" i="8980" s="1"/>
  <c r="B59" i="8983"/>
  <c r="B64" i="8983"/>
  <c r="B8" i="8983"/>
  <c r="B10" i="8983" s="1"/>
  <c r="B47" i="8983"/>
  <c r="B57" i="8983"/>
  <c r="B48" i="8978"/>
  <c r="B49" i="8983" s="1"/>
  <c r="D93" i="8974"/>
  <c r="D162" i="8974" s="1"/>
  <c r="D59" i="8983"/>
  <c r="D61" i="8983"/>
  <c r="D64" i="8983"/>
  <c r="D21" i="8978"/>
  <c r="D47" i="8983" s="1"/>
  <c r="D55" i="8983"/>
  <c r="D60" i="8983"/>
  <c r="D56" i="8983"/>
  <c r="D9" i="8983"/>
  <c r="D10" i="8983" s="1"/>
  <c r="D18" i="8983" s="1"/>
  <c r="D57" i="8983"/>
  <c r="B15" i="8986" s="1"/>
  <c r="D48" i="8978"/>
  <c r="D48" i="8983" s="1"/>
  <c r="D54" i="8983"/>
  <c r="C60" i="8983"/>
  <c r="B9" i="8980"/>
  <c r="C9" i="8980"/>
  <c r="C48" i="8978"/>
  <c r="C49" i="8983" s="1"/>
  <c r="B33" i="8980"/>
  <c r="C29" i="8980"/>
  <c r="C33" i="8980" s="1"/>
  <c r="C61" i="8983"/>
  <c r="C59" i="8983"/>
  <c r="C93" i="8974"/>
  <c r="C162" i="8974" s="1"/>
  <c r="C64" i="8983"/>
  <c r="C4" i="8983"/>
  <c r="C21" i="8978"/>
  <c r="C46" i="8983" s="1"/>
  <c r="C56" i="8983"/>
  <c r="B13" i="8980"/>
  <c r="C54" i="8983"/>
  <c r="C57" i="8983"/>
  <c r="C55" i="8983"/>
  <c r="C5" i="8983"/>
  <c r="B2" i="8958"/>
  <c r="C2" i="8958" s="1"/>
  <c r="C24" i="8980"/>
  <c r="D76" i="8978"/>
  <c r="C25" i="8958" s="1"/>
  <c r="D81" i="8975"/>
  <c r="D83" i="8975" s="1"/>
  <c r="D85" i="8975" s="1"/>
  <c r="D65" i="8978"/>
  <c r="C14" i="8958" s="1"/>
  <c r="D23" i="8983"/>
  <c r="D34" i="8983" s="1"/>
  <c r="C81" i="8975"/>
  <c r="C83" i="8975" s="1"/>
  <c r="B10" i="8986" s="1"/>
  <c r="B26" i="8980"/>
  <c r="B14" i="8958"/>
  <c r="C25" i="8983"/>
  <c r="C36" i="8983" s="1"/>
  <c r="C68" i="8978"/>
  <c r="C10" i="8983"/>
  <c r="C16" i="8983" s="1"/>
  <c r="D6" i="8983"/>
  <c r="D14" i="8983" s="1"/>
  <c r="G116" i="8988" l="1"/>
  <c r="G76" i="8988"/>
  <c r="B69" i="8983"/>
  <c r="B6" i="8983"/>
  <c r="B14" i="8983" s="1"/>
  <c r="B17" i="8983"/>
  <c r="B82" i="8978"/>
  <c r="B28" i="8983"/>
  <c r="B39" i="8983" s="1"/>
  <c r="B51" i="8983"/>
  <c r="B48" i="8983"/>
  <c r="D2" i="8958"/>
  <c r="E2" i="8958" s="1"/>
  <c r="F2" i="8958" s="1"/>
  <c r="G2" i="8958" s="1"/>
  <c r="H2" i="8958" s="1"/>
  <c r="B50" i="8983"/>
  <c r="B52" i="8983"/>
  <c r="D46" i="8983"/>
  <c r="D13" i="8983"/>
  <c r="D15" i="8983" s="1"/>
  <c r="D51" i="8983"/>
  <c r="D50" i="8983"/>
  <c r="D49" i="8983"/>
  <c r="D52" i="8983"/>
  <c r="D16" i="8983"/>
  <c r="D17" i="8983"/>
  <c r="C52" i="8983"/>
  <c r="C48" i="8983"/>
  <c r="C51" i="8983"/>
  <c r="C50" i="8983"/>
  <c r="C47" i="8983"/>
  <c r="C6" i="8983"/>
  <c r="C13" i="8983" s="1"/>
  <c r="B11" i="8986"/>
  <c r="D68" i="8978"/>
  <c r="D74" i="8978" s="1"/>
  <c r="D25" i="8983"/>
  <c r="D36" i="8983" s="1"/>
  <c r="C85" i="8975"/>
  <c r="C74" i="8978"/>
  <c r="B12" i="8986"/>
  <c r="C26" i="8983"/>
  <c r="C37" i="8983" s="1"/>
  <c r="B17" i="8958"/>
  <c r="D8" i="8958"/>
  <c r="D14" i="8958" s="1"/>
  <c r="D17" i="8958" s="1"/>
  <c r="D23" i="8958" s="1"/>
  <c r="D27" i="8958" s="1"/>
  <c r="D31" i="8958" s="1"/>
  <c r="D35" i="8958" s="1"/>
  <c r="B16" i="8983"/>
  <c r="B19" i="8983" s="1"/>
  <c r="B18" i="8983"/>
  <c r="C17" i="8983"/>
  <c r="C18" i="8983"/>
  <c r="B13" i="8983" l="1"/>
  <c r="B15" i="8983" s="1"/>
  <c r="B29" i="8983"/>
  <c r="B40" i="8983" s="1"/>
  <c r="B86" i="8978"/>
  <c r="D19" i="8983"/>
  <c r="C19" i="8983"/>
  <c r="C14" i="8983"/>
  <c r="C15" i="8983" s="1"/>
  <c r="B13" i="8986"/>
  <c r="C23" i="8986"/>
  <c r="D26" i="8983"/>
  <c r="D37" i="8983" s="1"/>
  <c r="B14" i="8986"/>
  <c r="C17" i="8958"/>
  <c r="C23" i="8958"/>
  <c r="D70" i="8983"/>
  <c r="C4" i="8980"/>
  <c r="C6" i="8980" s="1"/>
  <c r="C8" i="8980" s="1"/>
  <c r="C12" i="8980" s="1"/>
  <c r="C18" i="8980" s="1"/>
  <c r="C23" i="8980" s="1"/>
  <c r="C25" i="8980" s="1"/>
  <c r="D27" i="8983"/>
  <c r="D38" i="8983" s="1"/>
  <c r="D78" i="8978"/>
  <c r="D69" i="8983"/>
  <c r="B23" i="8958"/>
  <c r="C78" i="8978"/>
  <c r="C27" i="8983"/>
  <c r="C38" i="8983" s="1"/>
  <c r="C70" i="8983"/>
  <c r="B4" i="8980"/>
  <c r="B6" i="8980" s="1"/>
  <c r="B8" i="8980" s="1"/>
  <c r="B12" i="8980" s="1"/>
  <c r="B18" i="8980" s="1"/>
  <c r="B23" i="8980" s="1"/>
  <c r="B25" i="8980" s="1"/>
  <c r="B27" i="8980" s="1"/>
  <c r="C69" i="8983"/>
  <c r="B30" i="8983" l="1"/>
  <c r="B41" i="8983" s="1"/>
  <c r="B74" i="8983"/>
  <c r="B68" i="8983"/>
  <c r="B72" i="8983" s="1"/>
  <c r="D28" i="8983"/>
  <c r="D39" i="8983" s="1"/>
  <c r="D82" i="8978"/>
  <c r="C27" i="8958"/>
  <c r="C28" i="8983"/>
  <c r="C39" i="8983" s="1"/>
  <c r="C82" i="8978"/>
  <c r="B27" i="8958"/>
  <c r="C27" i="8980"/>
  <c r="D29" i="8983" l="1"/>
  <c r="D40" i="8983" s="1"/>
  <c r="D86" i="8978"/>
  <c r="C31" i="8958"/>
  <c r="C86" i="8978"/>
  <c r="B31" i="8958"/>
  <c r="C29" i="8983"/>
  <c r="C40" i="8983" s="1"/>
  <c r="E35" i="8958"/>
  <c r="F35" i="8958"/>
  <c r="H35" i="8958"/>
  <c r="G35" i="8958"/>
  <c r="D68" i="8983" l="1"/>
  <c r="D72" i="8983" s="1"/>
  <c r="C35" i="8958"/>
  <c r="D30" i="8983"/>
  <c r="D41" i="8983" s="1"/>
  <c r="D74" i="8983"/>
  <c r="B35" i="8958"/>
  <c r="C68" i="8983"/>
  <c r="C72" i="8983" s="1"/>
  <c r="C30" i="8983"/>
  <c r="C41" i="8983" s="1"/>
  <c r="C74" i="898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gfris</author>
  </authors>
  <commentList>
    <comment ref="A73" authorId="0" shapeId="0" xr:uid="{87D4E0DA-4C60-497C-9BF7-087F708FA6DA}">
      <text>
        <r>
          <rPr>
            <sz val="9"/>
            <color indexed="81"/>
            <rFont val="Cambria"/>
            <family val="1"/>
          </rPr>
          <t>Nel dettaglio delle spese di cui alla Linea B.1, ed ove previste, occorrerà indicare, separatemente, le spese relative a "Investimenti nella produzione di fonti di energia rinnovabili" e le spese relative a "Investimenti per progetti di stoccaggio di energia elettrica", poichè trattasi di spese per le quali si applica una differente intensità di aiuto per come previsto dall'art. 7.2 del Regolamento Operativo del Fondo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3" authorId="0" shapeId="0" xr:uid="{8A186138-E141-484A-B0D9-A4B6AFE248AF}">
      <text>
        <r>
          <rPr>
            <sz val="10"/>
            <color indexed="81"/>
            <rFont val="Cambria"/>
            <family val="1"/>
          </rPr>
          <t>Riportare i valori in unità di Euro</t>
        </r>
      </text>
    </comment>
    <comment ref="B3" authorId="0" shapeId="0" xr:uid="{C287286C-366B-45CE-B665-64B9850CDF03}">
      <text>
        <r>
          <rPr>
            <sz val="10"/>
            <color indexed="81"/>
            <rFont val="Cambria"/>
            <family val="1"/>
          </rPr>
          <t>Inserire l'anno relativo al I esercizio contabilmente chiuso (per le società di capitali, corrispondente all’esercizio per il quale sia avvenuto il deposito del bilancio d'esercizio; per le società di persone e le ditte individuali, corrispondente all’esercizio per il quale sia avvenuta la presentazione della dichiarazione fiscale dei redditi).  
Nell'ipotesi di soli 2 esercizi contabilmente chiusi,  inserire i relativi dati contabili nella seconda e terza colonna.</t>
        </r>
      </text>
    </comment>
    <comment ref="A162" authorId="0" shapeId="0" xr:uid="{E3C132B7-5FB3-4A68-A63F-E7EEAE74FE29}">
      <text>
        <r>
          <rPr>
            <sz val="10"/>
            <color indexed="81"/>
            <rFont val="Cambria"/>
            <family val="1"/>
          </rPr>
          <t>Controllo quadratura tra Totale Attivo e Totale Passivo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3" authorId="0" shapeId="0" xr:uid="{B926ECAB-0FE7-4D47-A6DF-1E08917E597D}">
      <text>
        <r>
          <rPr>
            <sz val="10"/>
            <color indexed="81"/>
            <rFont val="Cambria"/>
            <family val="1"/>
          </rPr>
          <t>Riportare i valori in unità di Euro</t>
        </r>
      </text>
    </comment>
    <comment ref="B3" authorId="0" shapeId="0" xr:uid="{115D6D18-060E-4E92-BADF-5E529DA97556}">
      <text>
        <r>
          <rPr>
            <sz val="10"/>
            <color indexed="81"/>
            <rFont val="Cambria"/>
            <family val="1"/>
          </rPr>
          <t>Inserire l'anno relativo al I esercizio contabilmente chiuso (per le società di capitali, corrispondente all’esercizio per il quale sia avvenuto il deposito del bilancio d'esercizio; per le società di persone e le ditte individuali, corrispondente all’esercizio per il quale sia avvenuta la presentazione della dichiarazione fiscale dei redditi).  
Nell'ipotesi di soli 2 esercizi contabilmente chiusi,  inserire i relativi dati contabili nella seconda e terza colonna.</t>
        </r>
      </text>
    </comment>
    <comment ref="A85" authorId="0" shapeId="0" xr:uid="{C4D6BC10-5866-4AB5-A70C-DFB3017A2A35}">
      <text>
        <r>
          <rPr>
            <sz val="10"/>
            <color indexed="81"/>
            <rFont val="Cambria"/>
            <family val="1"/>
          </rPr>
          <t>Controllo quadratura del Risultato d'esercizio tra Conto Economico e Stato Patrimoniale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gfris</author>
    <author>UTENTE</author>
  </authors>
  <commentList>
    <comment ref="B14" authorId="0" shapeId="0" xr:uid="{DECB5F27-F7F1-4538-80E4-3EF081172BC4}">
      <text>
        <r>
          <rPr>
            <sz val="10"/>
            <color indexed="81"/>
            <rFont val="Cambria"/>
            <family val="1"/>
          </rPr>
          <t xml:space="preserve">In presenza di un valore dei Proventi finanziari maggiore rispetto agli Oneri finanziari, il requisito relativo all'Indice si intende ovviamente superato
</t>
        </r>
        <r>
          <rPr>
            <sz val="9"/>
            <color indexed="81"/>
            <rFont val="Tahoma"/>
            <family val="2"/>
          </rPr>
          <t xml:space="preserve">
</t>
        </r>
      </text>
    </comment>
    <comment ref="C21" authorId="1" shapeId="0" xr:uid="{DB7E37CD-45ED-4622-B54E-1E56DB03A5DD}">
      <text>
        <r>
          <rPr>
            <sz val="10"/>
            <color indexed="81"/>
            <rFont val="Cambria"/>
            <family val="1"/>
          </rPr>
          <t>Inserire il valore dei Debiti finanziari a m/l termine, la cui veridicità dovrà essere attestata da apposita Dichiarazione sostitutiva di atto notorio redatta utilizzando la modulistica di cui all'Allegato n. 3a oppure di cui all'Allegato n. 3b</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D2" authorId="0" shapeId="0" xr:uid="{114EA92E-AA13-4E2E-B99A-4911092C7103}">
      <text>
        <r>
          <rPr>
            <sz val="10"/>
            <color indexed="81"/>
            <rFont val="Cambria"/>
            <family val="1"/>
          </rPr>
          <t>Inserire i dati previsionali negli anni di riferimento, le cui ipotesi ed attendibilità saranno oggetto, in fase istruttoria, di valutazione economico-finanziaria dell'impresa e della capacità di crescita della stessa</t>
        </r>
      </text>
    </comment>
  </commentList>
</comments>
</file>

<file path=xl/sharedStrings.xml><?xml version="1.0" encoding="utf-8"?>
<sst xmlns="http://schemas.openxmlformats.org/spreadsheetml/2006/main" count="528" uniqueCount="385">
  <si>
    <t>Ratei e risconti</t>
  </si>
  <si>
    <t>Totale rimanenze</t>
  </si>
  <si>
    <t>Totale valore della produzione</t>
  </si>
  <si>
    <t xml:space="preserve">Conto economico previsionale </t>
  </si>
  <si>
    <t>TOTALE ATTIVO</t>
  </si>
  <si>
    <t>TOTALE PASSIVO</t>
  </si>
  <si>
    <t>Altri accantonamenti</t>
  </si>
  <si>
    <t>Totale</t>
  </si>
  <si>
    <t>Ricavi netti</t>
  </si>
  <si>
    <t>Acquisti di materie prime, sussidiarie, di consumo e merci</t>
  </si>
  <si>
    <t>Costi della produzione</t>
  </si>
  <si>
    <t>Trattamento di fine rapporto di lavoro subordinato</t>
  </si>
  <si>
    <t>Fondi per rischi e oneri</t>
  </si>
  <si>
    <t>Incrementi di immobilizzazioni per lavori interni</t>
  </si>
  <si>
    <t>STATO PATRIMONIALE ATTIVO</t>
  </si>
  <si>
    <t>A. Crediti verso soci per versamenti ancora dovuti</t>
  </si>
  <si>
    <t>B. Immobilizzazioni</t>
  </si>
  <si>
    <t xml:space="preserve">    I. - Immobilizzazioni immateriali</t>
  </si>
  <si>
    <t xml:space="preserve">         1) Costi di impianto e di ampliamento</t>
  </si>
  <si>
    <t xml:space="preserve">         2) Costi di ricerca, di sviluppo e di pubblicità</t>
  </si>
  <si>
    <t xml:space="preserve">         3) Costi di brevetto industriale e diritti di utilizzazione di opere dell'ingegno</t>
  </si>
  <si>
    <t xml:space="preserve">         4) Concessioni, licenze, marchi e diritti simili</t>
  </si>
  <si>
    <t xml:space="preserve">         5) Avviamento</t>
  </si>
  <si>
    <t xml:space="preserve">         6) Immobilizzazioni in corso e acconti</t>
  </si>
  <si>
    <t xml:space="preserve">         7) Altre</t>
  </si>
  <si>
    <t>Totale immobilizzazioni immateriali</t>
  </si>
  <si>
    <t xml:space="preserve">   II. - Immobilizzazioni materiali</t>
  </si>
  <si>
    <t xml:space="preserve">         1) Terreni e fabbricati</t>
  </si>
  <si>
    <t xml:space="preserve">         2) Impianti e macchinari</t>
  </si>
  <si>
    <t xml:space="preserve">         3) Attrezzature industriali e commerciali</t>
  </si>
  <si>
    <t xml:space="preserve">         4) Altri beni</t>
  </si>
  <si>
    <t xml:space="preserve">         5) Immobilizzazioni in corso e acconti</t>
  </si>
  <si>
    <t>Totale immobilizzazioni materiali</t>
  </si>
  <si>
    <t xml:space="preserve"> III. - Immobilizzazioni finanziarie</t>
  </si>
  <si>
    <t>(con separata indicazione, per ciascuna voce dei crediti, degli importi esigibili entro l'esercizio succ.)</t>
  </si>
  <si>
    <t xml:space="preserve">         1) Partecipazioni in:</t>
  </si>
  <si>
    <t xml:space="preserve">             a) imprese controllate</t>
  </si>
  <si>
    <t xml:space="preserve">             b) imprese collegate</t>
  </si>
  <si>
    <t xml:space="preserve">             c) imprese controllanti</t>
  </si>
  <si>
    <t xml:space="preserve">             d) altre imprese</t>
  </si>
  <si>
    <t xml:space="preserve">         2) Crediti:</t>
  </si>
  <si>
    <t xml:space="preserve">             a) verso imprese controllate</t>
  </si>
  <si>
    <t xml:space="preserve">                 - entro l'esercizio successivo</t>
  </si>
  <si>
    <t xml:space="preserve">                 - oltre l'esercizio successivo</t>
  </si>
  <si>
    <t xml:space="preserve">             b) verso imprese collegate</t>
  </si>
  <si>
    <t xml:space="preserve">             c) verso imprese controllanti</t>
  </si>
  <si>
    <t xml:space="preserve">             d) verso altri</t>
  </si>
  <si>
    <t xml:space="preserve">         3) Altri titoli</t>
  </si>
  <si>
    <t xml:space="preserve">         4) Azioni proprie</t>
  </si>
  <si>
    <t>Totale immobilizzazioni finanziarie</t>
  </si>
  <si>
    <t>C. Attivo circolante</t>
  </si>
  <si>
    <t xml:space="preserve">    I. - Rimanenze</t>
  </si>
  <si>
    <t xml:space="preserve">         1) Materie prime, sussidiarie e di consumo</t>
  </si>
  <si>
    <t xml:space="preserve">         2) Prodotti in corso di lavorazione e semilavorati</t>
  </si>
  <si>
    <t xml:space="preserve">         3) Lavori in corso su ordinazione</t>
  </si>
  <si>
    <t xml:space="preserve">         4) Prodotti finiti e merci</t>
  </si>
  <si>
    <t xml:space="preserve">         5) Acconti</t>
  </si>
  <si>
    <t xml:space="preserve">   II. - Crediti</t>
  </si>
  <si>
    <t>(con separata indicazione, per ciascuna voce, degli importi esigibili oltre l'esercizio successivo)</t>
  </si>
  <si>
    <t xml:space="preserve">         1) Verso clienti</t>
  </si>
  <si>
    <t xml:space="preserve">             - entro l'esercizio successivo</t>
  </si>
  <si>
    <t xml:space="preserve">             - oltre l'esercizio successivo</t>
  </si>
  <si>
    <t xml:space="preserve">         2) Verso imprese controllate</t>
  </si>
  <si>
    <t xml:space="preserve">         3) Verso imprese collegate</t>
  </si>
  <si>
    <t xml:space="preserve">         4) Verso controllanti</t>
  </si>
  <si>
    <t xml:space="preserve">         4 bis) Crediti tributari</t>
  </si>
  <si>
    <t xml:space="preserve">         4 ter) Imposte anticipate</t>
  </si>
  <si>
    <t xml:space="preserve">         5) Verso altri</t>
  </si>
  <si>
    <t>Totale crediti</t>
  </si>
  <si>
    <t xml:space="preserve">  III. - Attività finanziarie che non costituiscono immobilizzazioni</t>
  </si>
  <si>
    <t xml:space="preserve">         1) Partecipazioni in imprese controllate</t>
  </si>
  <si>
    <t xml:space="preserve">         2) Partecipazioni in imprese collegate</t>
  </si>
  <si>
    <t xml:space="preserve">         3) Partecipazioni in imprese controllanti</t>
  </si>
  <si>
    <t xml:space="preserve">         4) Altre partecipazioni</t>
  </si>
  <si>
    <t xml:space="preserve">         5) Azioni proprie</t>
  </si>
  <si>
    <t xml:space="preserve">         6) Altri titoli</t>
  </si>
  <si>
    <t>Totale attività finanziarie</t>
  </si>
  <si>
    <t xml:space="preserve">  IV. - Disponibilità liquide</t>
  </si>
  <si>
    <t xml:space="preserve">         1) Depositi bancari e postali</t>
  </si>
  <si>
    <t xml:space="preserve">         2) Assegni</t>
  </si>
  <si>
    <t xml:space="preserve">         3) Denaro e valori in cassa</t>
  </si>
  <si>
    <t>Totale disponibilità liquide</t>
  </si>
  <si>
    <t>D. Ratei e risconti</t>
  </si>
  <si>
    <t>STATO PATRIMONIALE PASSIVO</t>
  </si>
  <si>
    <t>A. Patrimonio netto</t>
  </si>
  <si>
    <t xml:space="preserve">     I. Capitale</t>
  </si>
  <si>
    <t xml:space="preserve">     II. Riserva da sovrapprezzo azioni</t>
  </si>
  <si>
    <t xml:space="preserve">     III. Riserva di rivalutazione</t>
  </si>
  <si>
    <t xml:space="preserve">     IV. Riserva legale</t>
  </si>
  <si>
    <t xml:space="preserve">     V. Riserve statutarie</t>
  </si>
  <si>
    <t xml:space="preserve">     VI. Riserva per azioni proprie in portafoglio</t>
  </si>
  <si>
    <t xml:space="preserve">     VIII. Utili (perdite) portati a nuovo</t>
  </si>
  <si>
    <t xml:space="preserve">     IX. Utile (perdita) d'esercizio</t>
  </si>
  <si>
    <t>B. Fondi per rischi e oneri</t>
  </si>
  <si>
    <t xml:space="preserve">     1) Per trattamento di quiescenza e obblighi simili</t>
  </si>
  <si>
    <t xml:space="preserve">     2) Per imposte, anche differite</t>
  </si>
  <si>
    <t xml:space="preserve">     3) Altri</t>
  </si>
  <si>
    <t>C. Trattamento di fine rapporto di lavoro subordinato</t>
  </si>
  <si>
    <t>D. Debiti</t>
  </si>
  <si>
    <t xml:space="preserve">     1) Obbligazioni</t>
  </si>
  <si>
    <t xml:space="preserve">         - entro l'esercizio successivo</t>
  </si>
  <si>
    <t xml:space="preserve">         - oltre l'esercizio successivo</t>
  </si>
  <si>
    <t xml:space="preserve">     2) Obbligazioni convertibili</t>
  </si>
  <si>
    <t xml:space="preserve">     3) Debiti verso soci per finanziamenti</t>
  </si>
  <si>
    <t xml:space="preserve">     4) Debiti verso banche</t>
  </si>
  <si>
    <t xml:space="preserve">     5) Debiti verso altri finanziatori</t>
  </si>
  <si>
    <t xml:space="preserve">     6) Acconti</t>
  </si>
  <si>
    <t xml:space="preserve">     7) Debiti verso fornitori</t>
  </si>
  <si>
    <t xml:space="preserve">     8) Debiti rappresentati da titoli di credito</t>
  </si>
  <si>
    <t xml:space="preserve">     9) Debiti verso imprese controllate</t>
  </si>
  <si>
    <t xml:space="preserve">   10) Debiti verso imprese collegate</t>
  </si>
  <si>
    <t xml:space="preserve">   11) Debiti verso imprese controllanti</t>
  </si>
  <si>
    <t xml:space="preserve">   12) Debiti tributari</t>
  </si>
  <si>
    <t xml:space="preserve">   14) Altri debiti</t>
  </si>
  <si>
    <t>E. Ratei e risconti</t>
  </si>
  <si>
    <t>CONTO ECONOMICO</t>
  </si>
  <si>
    <t>A) Valore della produzione</t>
  </si>
  <si>
    <t xml:space="preserve">       1) Ricavi delle vendite e delle prestazioni</t>
  </si>
  <si>
    <t xml:space="preserve">       3) Variazione dei lavori in corso su ordinazione</t>
  </si>
  <si>
    <t xml:space="preserve">       4) Incrementi di immobilizzazioni per lavori interni</t>
  </si>
  <si>
    <t xml:space="preserve">       5) Altri ricavi e proventi</t>
  </si>
  <si>
    <t xml:space="preserve">           - contributi in conto esercizio</t>
  </si>
  <si>
    <t>B) Costi della produzione</t>
  </si>
  <si>
    <t xml:space="preserve">       6) Per materie prime, sussidiarie, di consumo e di merci</t>
  </si>
  <si>
    <t xml:space="preserve">       7) Per servizi</t>
  </si>
  <si>
    <t xml:space="preserve">       8) Per godimento di beni di terzi</t>
  </si>
  <si>
    <t xml:space="preserve">       9) Per il personale:</t>
  </si>
  <si>
    <t xml:space="preserve">          a) Salari e stipendi</t>
  </si>
  <si>
    <t xml:space="preserve">          b) Oneri sociali</t>
  </si>
  <si>
    <t xml:space="preserve">          c) Trattamento di fine rapporto</t>
  </si>
  <si>
    <t xml:space="preserve">          d) Trattamento di quiescenza e simili</t>
  </si>
  <si>
    <t xml:space="preserve">          e) Altri costi</t>
  </si>
  <si>
    <t xml:space="preserve">      10) Ammortamenti e svalutazioni:</t>
  </si>
  <si>
    <t xml:space="preserve">          a) Ammortamento delle immobilizzazioni immateriali</t>
  </si>
  <si>
    <t xml:space="preserve">          b) Ammortamento delle immobilizzazioni materiali</t>
  </si>
  <si>
    <t xml:space="preserve">          c) Altre svalutazioni delle immobilizzazioni</t>
  </si>
  <si>
    <t xml:space="preserve">      12) Accantonamenti per rischi</t>
  </si>
  <si>
    <t xml:space="preserve">      13) Altri accantonamenti</t>
  </si>
  <si>
    <t xml:space="preserve">      14) Oneri diversi di gestione</t>
  </si>
  <si>
    <t>Totale costi della produzione</t>
  </si>
  <si>
    <t>Differenza tra valore e costi della produzione (A-B)</t>
  </si>
  <si>
    <t>C) Proventi ed oneri finanziari</t>
  </si>
  <si>
    <t xml:space="preserve">      15) Proventi da partecipazioni:</t>
  </si>
  <si>
    <t xml:space="preserve">           - in imprese controllate</t>
  </si>
  <si>
    <t xml:space="preserve">           - in imprese collegate</t>
  </si>
  <si>
    <t xml:space="preserve">           - in imprese controllanti</t>
  </si>
  <si>
    <t xml:space="preserve">           - in altre imprese</t>
  </si>
  <si>
    <t xml:space="preserve">      16) Altri proventi finanziari:</t>
  </si>
  <si>
    <t xml:space="preserve">          a) da crediti iscritti nelle immobilizzazioni</t>
  </si>
  <si>
    <t xml:space="preserve">           - verso imprese controllate</t>
  </si>
  <si>
    <t xml:space="preserve">           - verso imprese collegate</t>
  </si>
  <si>
    <t xml:space="preserve">           - verso imprese controllanti</t>
  </si>
  <si>
    <t xml:space="preserve">           - verso altri</t>
  </si>
  <si>
    <t xml:space="preserve">          d) proventi diversi dai precedenti</t>
  </si>
  <si>
    <t xml:space="preserve">      17) Interessi ed altri oneri finanziari</t>
  </si>
  <si>
    <t xml:space="preserve">      17 bis) Utili e perdite su cambi</t>
  </si>
  <si>
    <t>Totale proventi ed oneri finanziari</t>
  </si>
  <si>
    <t>D) Rettifiche di valore di attività finanziarie</t>
  </si>
  <si>
    <t xml:space="preserve">      18) Rivalutazioni</t>
  </si>
  <si>
    <t xml:space="preserve">          a) di partecipazione</t>
  </si>
  <si>
    <t xml:space="preserve">      19) Svalutazioni</t>
  </si>
  <si>
    <t>Totale rettifiche di valore di attività finanziarie</t>
  </si>
  <si>
    <t>E) Proventi ed oneri straordinari</t>
  </si>
  <si>
    <t xml:space="preserve">       20) Proventi</t>
  </si>
  <si>
    <t xml:space="preserve">            - plusvalenze da alienazione non iscrivibili in A.5)</t>
  </si>
  <si>
    <t xml:space="preserve">            - altri proventi</t>
  </si>
  <si>
    <t xml:space="preserve">       21) Oneri</t>
  </si>
  <si>
    <t xml:space="preserve">            - minusvalenze da alienazione non iscrivibili in B.14)</t>
  </si>
  <si>
    <t xml:space="preserve">            - altri oneri</t>
  </si>
  <si>
    <t>Totale proventi ed oneri straordinari</t>
  </si>
  <si>
    <t>22) Imposte sul reddito dell'esercizio, correnti, differite e anticipate</t>
  </si>
  <si>
    <t>UTILE (PERDITA) DELL'ESERCIZIO</t>
  </si>
  <si>
    <t>Crediti verso clienti entro 12 mesi</t>
  </si>
  <si>
    <t>Crediti diversi entro 12 mesi</t>
  </si>
  <si>
    <t>Crediti finanziari entro 12 mesi</t>
  </si>
  <si>
    <t>Immobilizzazioni immateriali nette</t>
  </si>
  <si>
    <t>Immobilizzazioni materiali nette</t>
  </si>
  <si>
    <t>Immobilizzazioni finanziarie oltre 12 mesi</t>
  </si>
  <si>
    <t>Crediti verso clienti oltre 12 mesi</t>
  </si>
  <si>
    <t>Crediti diversi oltre 12 mesi</t>
  </si>
  <si>
    <t>Capitale Netto</t>
  </si>
  <si>
    <t>Debiti verso banche entro 12 mesi</t>
  </si>
  <si>
    <t>Debiti verso altri finanziatori entro 12 mesi</t>
  </si>
  <si>
    <t>Debiti verso soci per finanziamenti entro 12 mesi</t>
  </si>
  <si>
    <t>Debiti verso obbligazionisti entro 12 mesi</t>
  </si>
  <si>
    <t xml:space="preserve">Debiti verso fornitori entro 12 mesi </t>
  </si>
  <si>
    <t>Debiti tributari e verso Istituti previdenziali entro 12 mesi</t>
  </si>
  <si>
    <t>Debiti diversi entro 12 mesi</t>
  </si>
  <si>
    <t>Debiti verso imprese controllate, collegate e controllanti entro 12 mesi</t>
  </si>
  <si>
    <t>Debiti verso banche oltre 12 mesi</t>
  </si>
  <si>
    <t>Debiti verso altri finanziatori oltre 12 mesi</t>
  </si>
  <si>
    <t>Debiti verso soci per finanziamenti oltre 12 mesi</t>
  </si>
  <si>
    <t>Debiti verso obbligazionisti oltre 12 mesi</t>
  </si>
  <si>
    <t xml:space="preserve">Debiti verso fornitori oltre 12 mesi </t>
  </si>
  <si>
    <t>Debiti tributari e verso Istituti previdenziali oltre 12 mesi</t>
  </si>
  <si>
    <t>Debiti diversi oltre 12 mesi</t>
  </si>
  <si>
    <t>Debiti verso imprese controllate, collegate e controllanti oltre 12 mesi</t>
  </si>
  <si>
    <t>Ricavi netti di vendita</t>
  </si>
  <si>
    <t>Valore della produzione</t>
  </si>
  <si>
    <t>Costi per servizi e per godimento beni di terzi</t>
  </si>
  <si>
    <t>Valore aggiunto</t>
  </si>
  <si>
    <t>Costo del lavoro</t>
  </si>
  <si>
    <t>Risultato operativo lordo (M.O.L. = EBITDA)</t>
  </si>
  <si>
    <t>Ammortamenti immobilizzazioni materiali ed immateriali</t>
  </si>
  <si>
    <t>Svalutazioni delle immobilizzazioni e dei crediti</t>
  </si>
  <si>
    <t>Accantonamenti a fondi rischi</t>
  </si>
  <si>
    <t>Risultato operativo netto (M.O.N. = EBIT)</t>
  </si>
  <si>
    <t>Proventi ed oneri finanziari</t>
  </si>
  <si>
    <t>Rettifiche di valore di attività finanziarie</t>
  </si>
  <si>
    <t>Risultato ordinario</t>
  </si>
  <si>
    <t>Proventi ed oneri straordinari</t>
  </si>
  <si>
    <t>Risultato ante imposte</t>
  </si>
  <si>
    <t>Controllo quadratura</t>
  </si>
  <si>
    <t xml:space="preserve">     VII. Altre riserve</t>
  </si>
  <si>
    <t xml:space="preserve">           - contributi in conto impianti/capitale</t>
  </si>
  <si>
    <t xml:space="preserve">           - vari</t>
  </si>
  <si>
    <t>Variazione dei lavori in corso su ordinazione</t>
  </si>
  <si>
    <t xml:space="preserve">   13) Debiti verso istituti di previdenza e sicurezza sociale</t>
  </si>
  <si>
    <t>Indice di rigidità (Attività immobilizzatate/Capitale investito)</t>
  </si>
  <si>
    <t>Indice di elasticità (Attività correnti/Capitale investito)</t>
  </si>
  <si>
    <t>Margine di struttura primario (Capitale netto - Attività immobilizzate)</t>
  </si>
  <si>
    <t>Margine di struttura secondario ((Capitale netto + Passività consolidate) - Attività immobilizzate)</t>
  </si>
  <si>
    <t>ROE (Reddito netto/Capitale netto)</t>
  </si>
  <si>
    <t>ROI (Reddito operativo netto/Capitale investito)</t>
  </si>
  <si>
    <t>ROS (Reddito operativo netto/Ricavi)</t>
  </si>
  <si>
    <t>Indice di indebitamento ((Passitiva correnti + Passività consolidate)/Capitale finanziato)</t>
  </si>
  <si>
    <t>Attività Correnti</t>
  </si>
  <si>
    <t>Attività Immobilizzate</t>
  </si>
  <si>
    <t>Totale Attività</t>
  </si>
  <si>
    <t>Passività Correnti</t>
  </si>
  <si>
    <t>Passività Consolidate</t>
  </si>
  <si>
    <t>Totale Passività</t>
  </si>
  <si>
    <t>Risultato netto dell'esercizio</t>
  </si>
  <si>
    <t>Conto economico consuntivo riclassificato a Valore della produzione e Valore aggiunto</t>
  </si>
  <si>
    <t xml:space="preserve">      11) Variazione delle rimanenze di materie prime, sussidiarie, di consumo e merci</t>
  </si>
  <si>
    <t xml:space="preserve">          b) da titoli iscritti nelle immobilizzazioni che non costituiscono partecipazioni</t>
  </si>
  <si>
    <t xml:space="preserve">          c) da titoli iscritti nell'attivo circolante che non costituiscono partecipazioni</t>
  </si>
  <si>
    <t xml:space="preserve">          b) di immobilizzazioni finanziarie che non costituiscono partecipazioni</t>
  </si>
  <si>
    <t xml:space="preserve">          c) di titoli iscritti nell'attivo circolante che non costituiscono partecipazioni</t>
  </si>
  <si>
    <t>Stato patrimoniale consuntivo riclassificato per liquidità ed esigibilità</t>
  </si>
  <si>
    <t>Disponibilità liquide immediate</t>
  </si>
  <si>
    <t>Totale Patrimonio netto</t>
  </si>
  <si>
    <t>Totale Fondo per rischi e oneri</t>
  </si>
  <si>
    <t>Totale Debiti</t>
  </si>
  <si>
    <t>Totale Immobilizzazioni</t>
  </si>
  <si>
    <t>Totale Attivo circolante</t>
  </si>
  <si>
    <t>Variazione delle rimanenze di prodotti in corso di lavorazione, semil. e prod. finiti</t>
  </si>
  <si>
    <t>Rimanenze di materie prime, sussidiarie, di consumo, prodotti finiti e merci</t>
  </si>
  <si>
    <t>Variazione delle rimanenze di materie prime, sussidiarie, di consumo e merci</t>
  </si>
  <si>
    <t>Oneri diversi di gestione</t>
  </si>
  <si>
    <t>Altri ricavi caratteristici</t>
  </si>
  <si>
    <t>Ammortamenti</t>
  </si>
  <si>
    <t>(Aumento) Diminuzione del Capitale Circolante Netto</t>
  </si>
  <si>
    <t>(Aumento) / Diminuzione Attività Correnti</t>
  </si>
  <si>
    <t>Aumento / (Diminuzione) Passività Correnti</t>
  </si>
  <si>
    <t>(Investimenti) Disinvestimenti in Impieghi Fissi</t>
  </si>
  <si>
    <t>Investimenti netti in Immob. Materiali</t>
  </si>
  <si>
    <t>Investimenti netti in Immob. Immateriali</t>
  </si>
  <si>
    <t>Aumento / (Diminuzione) Fondi</t>
  </si>
  <si>
    <t>Aumento (Diminuzione) Finanziamenti netti</t>
  </si>
  <si>
    <t>Aumento (Diminuzione) Capitale</t>
  </si>
  <si>
    <t>Aumento (Diminuzione) Finanziamenti e Mutui</t>
  </si>
  <si>
    <t>Proventi / Oneri Straordinari</t>
  </si>
  <si>
    <t>Proventi (Oneri) Finanziari</t>
  </si>
  <si>
    <t>Indice di indipendenza finanziaria (Capitale netto/Capitale finanziato)</t>
  </si>
  <si>
    <t>Indice di indebitamento permanente ((Capitale netto + Passività consolidate)/Capitale finanziato)</t>
  </si>
  <si>
    <t>Indice di indebitamento a m/l termine (Passività consolidate/Capitale finanziato)</t>
  </si>
  <si>
    <t>Indice di indebitamento a breve termine (Passività correnti/Capitale finanziato)</t>
  </si>
  <si>
    <t>Indice di struttura primario (Capitale netto/Attività immobilizzate)</t>
  </si>
  <si>
    <t>Indice di struttura secondario ((Capitale netto + Passività consolidate)/Attività immobilizzate)</t>
  </si>
  <si>
    <t>Capitale circolante netto commerciale ((Crediti commerciali + Rimanenze) - Debiti commerciali)</t>
  </si>
  <si>
    <t>Indice di liquidità secca (Liquidità immediate e differite/Passività correnti)</t>
  </si>
  <si>
    <t>Indice di liquidità generale (Attività correnti/Passività correnti)</t>
  </si>
  <si>
    <t>Capitale circolante netto (Attività correnti - Passività correnti)</t>
  </si>
  <si>
    <t>Aliquota del circolante (Capitale circolante netto commerciale/Ricavi di vendita)</t>
  </si>
  <si>
    <t>Margine di tesoreria (Liquidità immediate e differite - Passività correnti)</t>
  </si>
  <si>
    <t>Leva finanziaria</t>
  </si>
  <si>
    <t>Autofinanziamento (Utili netti non distribuiti + Accantonamenti + Ammortamenti)</t>
  </si>
  <si>
    <t>Indici di bilancio consuntivo</t>
  </si>
  <si>
    <t>Stato Patrimoniale consuntivo riclassificato</t>
  </si>
  <si>
    <t>Stato Patrimoniale consuntivo percentualizzato</t>
  </si>
  <si>
    <t>Conto Economico consuntivo riclassificato</t>
  </si>
  <si>
    <t>Conto Economico consuntivo percentualizzato</t>
  </si>
  <si>
    <t>Margine operativo lordo</t>
  </si>
  <si>
    <t>Margine operativo netto</t>
  </si>
  <si>
    <t>Reddito corrente</t>
  </si>
  <si>
    <t>Risultato di bilancio</t>
  </si>
  <si>
    <t>Totale Attivo</t>
  </si>
  <si>
    <t>Totale Passivo</t>
  </si>
  <si>
    <t>Posizione finanziaria netta</t>
  </si>
  <si>
    <t>Rendiconto finanziario consuntivo</t>
  </si>
  <si>
    <t>Risultato operativo netto</t>
  </si>
  <si>
    <t>Imposte di competenza dell'esercizio</t>
  </si>
  <si>
    <t>Risultato operativo dopo le imposte</t>
  </si>
  <si>
    <t>Flusso di cassa operativo lordo</t>
  </si>
  <si>
    <t>Flusso di cassa operativo netto</t>
  </si>
  <si>
    <t>Flusso di cassa dopo investimenti</t>
  </si>
  <si>
    <t>Flusso di cassa dopo finanziamenti</t>
  </si>
  <si>
    <t>Flusso di cassa dopo componenti straordinarie</t>
  </si>
  <si>
    <t>Flusso di cassa netto</t>
  </si>
  <si>
    <t>Banca c/c iniziale</t>
  </si>
  <si>
    <t>Banca c/c finale</t>
  </si>
  <si>
    <t>Variazione posizione verso banche c/c</t>
  </si>
  <si>
    <t>IMPRESA RICHIEDENTE</t>
  </si>
  <si>
    <r>
      <t>Risultato prima delle imposte (A-B</t>
    </r>
    <r>
      <rPr>
        <b/>
        <u/>
        <sz val="10"/>
        <rFont val="Cambria"/>
        <family val="1"/>
      </rPr>
      <t>+</t>
    </r>
    <r>
      <rPr>
        <b/>
        <sz val="10"/>
        <rFont val="Cambria"/>
        <family val="1"/>
      </rPr>
      <t>C</t>
    </r>
    <r>
      <rPr>
        <b/>
        <u/>
        <sz val="10"/>
        <rFont val="Cambria"/>
        <family val="1"/>
      </rPr>
      <t>+</t>
    </r>
    <r>
      <rPr>
        <b/>
        <sz val="10"/>
        <rFont val="Cambria"/>
        <family val="1"/>
      </rPr>
      <t>D</t>
    </r>
    <r>
      <rPr>
        <b/>
        <u/>
        <sz val="10"/>
        <rFont val="Cambria"/>
        <family val="1"/>
      </rPr>
      <t>+</t>
    </r>
    <r>
      <rPr>
        <b/>
        <sz val="10"/>
        <rFont val="Cambria"/>
        <family val="1"/>
      </rPr>
      <t>E)</t>
    </r>
  </si>
  <si>
    <t xml:space="preserve">       2) Variazione delle rimanenze di prodotti in corso di lavorazione, semil. e prodotti finiti</t>
  </si>
  <si>
    <t>Sede legale</t>
  </si>
  <si>
    <t>Partita Iva</t>
  </si>
  <si>
    <t>Contributi in conto impianti/capitale e contributi in conto esercizio</t>
  </si>
  <si>
    <t>Imposte sul reddito dell'esercizio</t>
  </si>
  <si>
    <t>Valore assunto</t>
  </si>
  <si>
    <t xml:space="preserve">            - imposte relative a esercizi precedenti</t>
  </si>
  <si>
    <t xml:space="preserve">          d) Svalutazione dei crediti compresi nell'attivo circolante e delle disponibilità liquide</t>
  </si>
  <si>
    <t>(Aumento) Diminuzione Crediti verso Soci vers. dovuti</t>
  </si>
  <si>
    <t>(Aumento) / Diminuzione Partecipazioni e altre Immob. Fin.</t>
  </si>
  <si>
    <t>PROSPETT0 DI AUTODIAGNOSI RELATIVO AL POSSESSO DEI REQUISITI DI AMMISSIBILITA' (Art. 4 del Regolamento)</t>
  </si>
  <si>
    <t>Requisiti di ammissibilità previsti dall'art. 4 del Regolamento</t>
  </si>
  <si>
    <t xml:space="preserve">Risultato economico relativo al penultimo esercizio </t>
  </si>
  <si>
    <t>Risultato economico relativo all'ultimo esercizio</t>
  </si>
  <si>
    <t>Margine operativo lordo (EBITDA) relativo all’ultimo esercizio</t>
  </si>
  <si>
    <t>Indice (Margine operativo lordo/Oneri finanziari) relativo all’ultimo esercizio</t>
  </si>
  <si>
    <t>Margine operativo lordo (EBITDA) relativo al penultimo esercizio</t>
  </si>
  <si>
    <t>PROGRAMMA REGIONALE (PR) CALABRIA FESR-FSE + 2021/2027</t>
  </si>
  <si>
    <t>0</t>
  </si>
  <si>
    <t>Variazione del Fatturato dell'ultimo esercizio rispetto all'esercizio precedente</t>
  </si>
  <si>
    <t>PROSPETTO DI AUTODIAGNOSI RELATIVO ALL'IMPORTO MASSIMO DELL'INTERVENTO FINANZIARIO RICHIEDIBILE (Art. 7 del Regolamento)</t>
  </si>
  <si>
    <t>Debiti finanziari a m/l termine relativi all'ultimo esercizio chiuso (intendendosi tali i debiti oltre 12 mesi verso banche e verso altri finanziatori)</t>
  </si>
  <si>
    <t>Importo massimo dell'Intervento finanziario richiedibile ai sensi dell'art. 7 del Regolamento</t>
  </si>
  <si>
    <r>
      <t xml:space="preserve">Intervento finanziario massimo richiedibile </t>
    </r>
    <r>
      <rPr>
        <u/>
        <sz val="10"/>
        <rFont val="Cambria"/>
        <family val="1"/>
      </rPr>
      <t>&lt;</t>
    </r>
    <r>
      <rPr>
        <sz val="10"/>
        <rFont val="Cambria"/>
        <family val="1"/>
      </rPr>
      <t xml:space="preserve"> [(5 x Margine operativo lordo) - Debiti finanziari a m/l termine]</t>
    </r>
  </si>
  <si>
    <t>Indice [(Capitale netto + Passività consolidate)/Attività Immobilizzate] relativo all'ultimo esercizio (Indice richiesto per le sole società di capitali)</t>
  </si>
  <si>
    <t>Indicazione dei singoli beni/servizi da acquistare, distintamente per singola categoria</t>
  </si>
  <si>
    <t>Incidenza %</t>
  </si>
  <si>
    <t>max % ammissibile</t>
  </si>
  <si>
    <t>TOTALE A)</t>
  </si>
  <si>
    <t>TOTALE B)</t>
  </si>
  <si>
    <t>Azione 2.1.2 - “EFFICIENTAMENTO ENERGETICO NELLE IMPRESE, AI FINI DELLA RIDUZIONE DELL'IMPATTO DEI SISTEMI PRODUTTIVI”</t>
  </si>
  <si>
    <t>Azione 2.2.1 - “REALIZZAZIONE DI SISTEMI DI PRODUZIONE DI ENERGIA DA  FONTE  RINNOVABILE ASSOCIATI A INTERVENTI DI EFFICIENTAMENTO ENERGETICO”</t>
  </si>
  <si>
    <t>FONDO EFFICIENZA ENERGETICA E RINNOVABILI PER LE IMPRESE (FEERI)</t>
  </si>
  <si>
    <t xml:space="preserve">BUSINESS PLAN NUMERICO </t>
  </si>
  <si>
    <t>L'OBBLIGO DI COMPILAZIONE DELLO STATO PATRIMONIALE E' RISERVATO ALLE SOLE IMPRESE CHE OPERANO IN REGIME DI CONTABILITA' ORDINARIA</t>
  </si>
  <si>
    <t>Regime di contabilità ordinario</t>
  </si>
  <si>
    <t>Regime di contabilità Non ordinario</t>
  </si>
  <si>
    <t>STATO PATRIMONIALE RICLASSIFICATO GENERATO PER LE SOLE IMPRESE CHE OPERANO IN REGIME DI CONTABILITA' ORDINARIA</t>
  </si>
  <si>
    <t>Azione 2.1.2 - Linea A.1)</t>
  </si>
  <si>
    <t>Azione 2.1.2 - Linea A.2)</t>
  </si>
  <si>
    <t>Azione 2.2.1 - Linea B.1)</t>
  </si>
  <si>
    <t xml:space="preserve">Regime di contabilità </t>
  </si>
  <si>
    <t>Microimpresa</t>
  </si>
  <si>
    <t>Piccola Impresa</t>
  </si>
  <si>
    <t>Media Impresa</t>
  </si>
  <si>
    <t>Grande Impresa</t>
  </si>
  <si>
    <t>Dimensione Impresa</t>
  </si>
  <si>
    <t>Allegato n. 2</t>
  </si>
  <si>
    <t>A) SPESE TECNICHE</t>
  </si>
  <si>
    <t>B) OPERE MURARIE E ASSIMILABILI</t>
  </si>
  <si>
    <t>C) MACCHINARI, IMPIANTI E ATTREZZATURE VARIE</t>
  </si>
  <si>
    <t>I PROSPETTI DI SEGUITO RIPORTATI RAPPRESENTANO UNO STRUMENTO DI AIUTO PER LE IMPRESE NELLA VERIFICA DEL POSSESSO DEI REQUISITI, PER IL CUI RISPETTO LE IMPRESE DOVRANNO COMUNQUE FARE RIFERIMENTO, ESCLUSIVAMENTE, ALLE DISPOSIZIONI PREVISTE DAL REGOLAMENTO OPERATIVO</t>
  </si>
  <si>
    <t>[riservato alle tutte le Imprese partecipanti]</t>
  </si>
  <si>
    <t>L'OBBLIGO DI COMPILAZIONE DEL CONTO ECONOMICO E' RISERVATO A TUTTE LE IMPRESE PARTECIPANTI</t>
  </si>
  <si>
    <t>Variazione delle rimanenze di materie prime, sussid., di consumo e merci</t>
  </si>
  <si>
    <t>TOTALE C)</t>
  </si>
  <si>
    <t>Preventivi di Spesa                                                         (riportare Denominazione Fornitore, Data e Numero documento)</t>
  </si>
  <si>
    <t>TOTALE SPESE (A+B+C)</t>
  </si>
  <si>
    <r>
      <t xml:space="preserve">PROGRAMMA DI INVESTIMENTO PREVISTO </t>
    </r>
    <r>
      <rPr>
        <sz val="10"/>
        <color indexed="8"/>
        <rFont val="Cambria"/>
        <family val="1"/>
      </rPr>
      <t>(iva esclusa)</t>
    </r>
    <r>
      <rPr>
        <b/>
        <sz val="10"/>
        <color theme="1"/>
        <rFont val="Cambria"/>
        <family val="1"/>
      </rPr>
      <t xml:space="preserve">                                                                                                                                                        </t>
    </r>
  </si>
  <si>
    <t xml:space="preserve"> (L'importo totale delle Spese ammissibili non deve essere inferiore ad € 80.000 e non deve essere superiore ad € 3.000.000)</t>
  </si>
  <si>
    <t>TOTALE</t>
  </si>
  <si>
    <t>Importo         Spese ammissibili</t>
  </si>
  <si>
    <t xml:space="preserve">Importo       Spese non ammissibili </t>
  </si>
  <si>
    <t>Subtotale Linea A.1)</t>
  </si>
  <si>
    <r>
      <t>Linea A.1</t>
    </r>
    <r>
      <rPr>
        <i/>
        <sz val="10"/>
        <rFont val="Cambria"/>
        <family val="1"/>
      </rPr>
      <t xml:space="preserve"> (Interventi tecnologi appositamente progettati e realizzati per il miglioramento delle prestazioni energetiche dei processi produttivi)</t>
    </r>
  </si>
  <si>
    <t>Subtotale Linea A.2)</t>
  </si>
  <si>
    <r>
      <t>Linea A.2</t>
    </r>
    <r>
      <rPr>
        <i/>
        <sz val="10"/>
        <rFont val="Cambria"/>
        <family val="1"/>
      </rPr>
      <t xml:space="preserve"> (Investimenti per misure di efficienza energetica relative agli edifici)</t>
    </r>
  </si>
  <si>
    <t>Subtotale Linea B.1)</t>
  </si>
  <si>
    <r>
      <t xml:space="preserve">Linea B.1 </t>
    </r>
    <r>
      <rPr>
        <i/>
        <sz val="10"/>
        <rFont val="Cambria"/>
        <family val="1"/>
      </rPr>
      <t>(Realizzazione di impianti alimentati da fonti rinnovabili per l’autoproduzione, anche parziale, di energia elettrica, inclusi i sistemi di accumulo (a servizio dell’impianto di produzione da fonte rinnovabile) per massimizzare l’autoconsumo)</t>
    </r>
  </si>
  <si>
    <r>
      <t>Linea A.1</t>
    </r>
    <r>
      <rPr>
        <sz val="11"/>
        <rFont val="Cambria"/>
        <family val="1"/>
      </rPr>
      <t xml:space="preserve"> (Interventi tecnologi appositamente progettati e realizzati per il miglioramento delle prestazioni energetiche dei processi produttivi)</t>
    </r>
  </si>
  <si>
    <t>TOTALE LINEA A.1)</t>
  </si>
  <si>
    <r>
      <t xml:space="preserve">Linea A.2 </t>
    </r>
    <r>
      <rPr>
        <sz val="11"/>
        <rFont val="Cambria"/>
        <family val="1"/>
      </rPr>
      <t>(Investimenti per misure di efficienza energetica relative agli edifici)</t>
    </r>
  </si>
  <si>
    <t>TOTALE LINEA A.2)</t>
  </si>
  <si>
    <r>
      <rPr>
        <b/>
        <sz val="11"/>
        <rFont val="Cambria"/>
        <family val="1"/>
      </rPr>
      <t>Linea B.1</t>
    </r>
    <r>
      <rPr>
        <sz val="11"/>
        <rFont val="Cambria"/>
        <family val="1"/>
      </rPr>
      <t xml:space="preserve"> (Realizzazione di impianti alimentati da fonti rinnovabili per l’autoproduzione, anche parziale, di energia elettrica, inclusi i sistemi di accumulo (a servizio dell’impianto di produzione da fonte rinnovabile) per massimizzare l’autoconsumo)</t>
    </r>
  </si>
  <si>
    <t>TOTALE LINEA B.1)</t>
  </si>
  <si>
    <t>(LINEA A.1 + LINEA A.2 + LINEA B.1)</t>
  </si>
  <si>
    <r>
      <t xml:space="preserve">PROGRAMMA DI INVESTIMENTO SUDDIVISO PER SINGOLA LINEA </t>
    </r>
    <r>
      <rPr>
        <sz val="11"/>
        <color indexed="8"/>
        <rFont val="Cambria"/>
        <family val="1"/>
      </rPr>
      <t>(iva esclusa)</t>
    </r>
    <r>
      <rPr>
        <b/>
        <sz val="11"/>
        <color theme="1"/>
        <rFont val="Cambria"/>
        <family val="1"/>
      </rPr>
      <t xml:space="preserve">                                                                                                                                                        </t>
    </r>
  </si>
  <si>
    <r>
      <t xml:space="preserve">PROGRAMMA DI INVESTIMENTO COMPLESSIVO </t>
    </r>
    <r>
      <rPr>
        <sz val="11"/>
        <color indexed="8"/>
        <rFont val="Cambria"/>
        <family val="1"/>
      </rPr>
      <t>(iva esclusa)</t>
    </r>
    <r>
      <rPr>
        <b/>
        <sz val="11"/>
        <color theme="1"/>
        <rFont val="Cambria"/>
        <family val="1"/>
      </rPr>
      <t xml:space="preserve">                                                                                                                                                        </t>
    </r>
  </si>
  <si>
    <t>Azione e Linea di interesse prescelta</t>
  </si>
  <si>
    <t>(BPN1 30042025)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</si>
</sst>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0\ &quot;€&quot;;\-#,##0\ &quot;€&quot;"/>
    <numFmt numFmtId="6" formatCode="#,##0\ &quot;€&quot;;[Red]\-#,##0\ &quot;€&quot;"/>
    <numFmt numFmtId="7" formatCode="#,##0.00\ &quot;€&quot;;\-#,##0.00\ &quot;€&quot;"/>
    <numFmt numFmtId="43" formatCode="_-* #,##0.00_-;\-* #,##0.00_-;_-* &quot;-&quot;??_-;_-@_-"/>
    <numFmt numFmtId="164" formatCode="&quot;€&quot;\ #,##0;[Red]\-&quot;€&quot;\ #,##0"/>
    <numFmt numFmtId="165" formatCode="_-&quot;€&quot;\ * #,##0.00_-;\-&quot;€&quot;\ * #,##0.00_-;_-&quot;€&quot;\ * &quot;-&quot;??_-;_-@_-"/>
    <numFmt numFmtId="166" formatCode="&quot;L.&quot;\ #,##0;[Red]\-&quot;L.&quot;\ #,##0"/>
    <numFmt numFmtId="167" formatCode="0.0%"/>
    <numFmt numFmtId="168" formatCode="&quot;€&quot;\ #,##0"/>
    <numFmt numFmtId="169" formatCode="&quot;€&quot;\ #,##0.00"/>
    <numFmt numFmtId="170" formatCode="#,##0_);\(#,##0\)"/>
    <numFmt numFmtId="171" formatCode="0_)"/>
    <numFmt numFmtId="172" formatCode="#,##0;\(#,##0\)"/>
    <numFmt numFmtId="173" formatCode="#,##0.00_ ;[Red]\-#,##0.00\ "/>
    <numFmt numFmtId="174" formatCode="#,##0\ &quot;€&quot;"/>
    <numFmt numFmtId="175" formatCode="0.000%"/>
  </numFmts>
  <fonts count="49">
    <font>
      <sz val="10"/>
      <name val="Century Gothic"/>
    </font>
    <font>
      <sz val="10"/>
      <name val="Century Gothic"/>
      <family val="2"/>
    </font>
    <font>
      <sz val="8"/>
      <name val="Century Gothic"/>
      <family val="2"/>
    </font>
    <font>
      <sz val="10"/>
      <name val="Arial"/>
      <family val="2"/>
    </font>
    <font>
      <sz val="8"/>
      <name val="Arial"/>
      <family val="2"/>
    </font>
    <font>
      <sz val="10"/>
      <name val="BERNHARD"/>
    </font>
    <font>
      <b/>
      <sz val="10"/>
      <name val="Cambria"/>
      <family val="1"/>
    </font>
    <font>
      <b/>
      <u/>
      <sz val="10"/>
      <name val="Cambria"/>
      <family val="1"/>
    </font>
    <font>
      <b/>
      <sz val="12"/>
      <name val="Cambria"/>
      <family val="1"/>
    </font>
    <font>
      <sz val="11"/>
      <name val="Cambria"/>
      <family val="1"/>
    </font>
    <font>
      <b/>
      <sz val="13"/>
      <name val="Cambria"/>
      <family val="1"/>
    </font>
    <font>
      <b/>
      <sz val="11"/>
      <name val="Cambria"/>
      <family val="1"/>
    </font>
    <font>
      <sz val="10"/>
      <color indexed="81"/>
      <name val="Cambria"/>
      <family val="1"/>
    </font>
    <font>
      <sz val="10"/>
      <name val="Cambria"/>
      <family val="1"/>
    </font>
    <font>
      <u/>
      <sz val="10"/>
      <name val="Cambria"/>
      <family val="1"/>
    </font>
    <font>
      <sz val="10"/>
      <color indexed="8"/>
      <name val="Cambria"/>
      <family val="1"/>
    </font>
    <font>
      <sz val="11"/>
      <color theme="1"/>
      <name val="Calibri"/>
      <family val="2"/>
      <scheme val="minor"/>
    </font>
    <font>
      <sz val="10"/>
      <name val="Cambria"/>
      <family val="1"/>
      <scheme val="major"/>
    </font>
    <font>
      <b/>
      <sz val="10"/>
      <name val="Cambria"/>
      <family val="1"/>
      <scheme val="major"/>
    </font>
    <font>
      <sz val="8"/>
      <name val="Cambria"/>
      <family val="1"/>
      <scheme val="major"/>
    </font>
    <font>
      <i/>
      <sz val="9"/>
      <name val="Cambria"/>
      <family val="1"/>
      <scheme val="major"/>
    </font>
    <font>
      <sz val="9"/>
      <name val="Cambria"/>
      <family val="1"/>
      <scheme val="major"/>
    </font>
    <font>
      <i/>
      <sz val="10"/>
      <name val="Cambria"/>
      <family val="1"/>
      <scheme val="major"/>
    </font>
    <font>
      <sz val="10"/>
      <color indexed="10"/>
      <name val="Cambria"/>
      <family val="1"/>
      <scheme val="major"/>
    </font>
    <font>
      <sz val="10"/>
      <color indexed="8"/>
      <name val="Cambria"/>
      <family val="1"/>
      <scheme val="major"/>
    </font>
    <font>
      <b/>
      <sz val="10"/>
      <color indexed="8"/>
      <name val="Cambria"/>
      <family val="1"/>
      <scheme val="major"/>
    </font>
    <font>
      <b/>
      <sz val="12"/>
      <name val="Cambria"/>
      <family val="1"/>
      <scheme val="major"/>
    </font>
    <font>
      <i/>
      <sz val="8"/>
      <name val="Cambria"/>
      <family val="1"/>
      <scheme val="major"/>
    </font>
    <font>
      <sz val="8"/>
      <color indexed="8"/>
      <name val="Cambria"/>
      <family val="1"/>
      <scheme val="major"/>
    </font>
    <font>
      <i/>
      <sz val="10"/>
      <color indexed="8"/>
      <name val="Cambria"/>
      <family val="1"/>
      <scheme val="major"/>
    </font>
    <font>
      <b/>
      <sz val="9"/>
      <name val="Cambria"/>
      <family val="1"/>
      <scheme val="major"/>
    </font>
    <font>
      <b/>
      <sz val="10"/>
      <color rgb="FF000000"/>
      <name val="Cambria"/>
      <family val="1"/>
    </font>
    <font>
      <sz val="10"/>
      <color rgb="FF000000"/>
      <name val="Cambria"/>
      <family val="1"/>
    </font>
    <font>
      <b/>
      <sz val="9"/>
      <color theme="1"/>
      <name val="Cambria"/>
      <family val="1"/>
    </font>
    <font>
      <sz val="10"/>
      <color theme="1"/>
      <name val="Cambria"/>
      <family val="1"/>
    </font>
    <font>
      <sz val="9"/>
      <color theme="1"/>
      <name val="Cambria"/>
      <family val="1"/>
    </font>
    <font>
      <b/>
      <sz val="10"/>
      <color theme="1"/>
      <name val="Cambria"/>
      <family val="1"/>
    </font>
    <font>
      <sz val="12"/>
      <name val="Cambria"/>
      <family val="1"/>
      <scheme val="major"/>
    </font>
    <font>
      <i/>
      <sz val="10"/>
      <color theme="1"/>
      <name val="Cambria"/>
      <family val="1"/>
    </font>
    <font>
      <sz val="9"/>
      <color indexed="81"/>
      <name val="Tahoma"/>
      <family val="2"/>
    </font>
    <font>
      <b/>
      <i/>
      <sz val="10"/>
      <name val="Cambria"/>
      <family val="1"/>
    </font>
    <font>
      <i/>
      <sz val="10"/>
      <name val="Cambria"/>
      <family val="1"/>
    </font>
    <font>
      <b/>
      <i/>
      <sz val="10"/>
      <color theme="1"/>
      <name val="Cambria"/>
      <family val="1"/>
    </font>
    <font>
      <b/>
      <i/>
      <sz val="10"/>
      <color rgb="FF000000"/>
      <name val="Cambria"/>
      <family val="1"/>
    </font>
    <font>
      <b/>
      <sz val="11"/>
      <color theme="1"/>
      <name val="Cambria"/>
      <family val="1"/>
    </font>
    <font>
      <b/>
      <sz val="11"/>
      <color rgb="FF000000"/>
      <name val="Cambria"/>
      <family val="1"/>
    </font>
    <font>
      <sz val="11"/>
      <color theme="1"/>
      <name val="Cambria"/>
      <family val="1"/>
    </font>
    <font>
      <sz val="11"/>
      <color indexed="8"/>
      <name val="Cambria"/>
      <family val="1"/>
    </font>
    <font>
      <sz val="9"/>
      <color indexed="81"/>
      <name val="Cambria"/>
      <family val="1"/>
    </font>
  </fonts>
  <fills count="9">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indexed="9"/>
        <bgColor indexed="64"/>
      </patternFill>
    </fill>
    <fill>
      <patternFill patternType="solid">
        <fgColor indexed="22"/>
        <bgColor indexed="8"/>
      </patternFill>
    </fill>
    <fill>
      <patternFill patternType="solid">
        <fgColor theme="0" tint="-0.14999847407452621"/>
        <bgColor indexed="64"/>
      </patternFill>
    </fill>
    <fill>
      <patternFill patternType="solid">
        <fgColor rgb="FFE4E4E4"/>
        <bgColor indexed="64"/>
      </patternFill>
    </fill>
    <fill>
      <patternFill patternType="solid">
        <fgColor rgb="FFFFFF0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medium">
        <color indexed="64"/>
      </right>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10">
    <xf numFmtId="0" fontId="0" fillId="0" borderId="0"/>
    <xf numFmtId="165" fontId="1" fillId="0" borderId="0" applyFont="0" applyFill="0" applyBorder="0" applyAlignment="0" applyProtection="0"/>
    <xf numFmtId="43" fontId="1" fillId="0" borderId="0" applyFont="0" applyFill="0" applyBorder="0" applyAlignment="0" applyProtection="0"/>
    <xf numFmtId="0" fontId="3" fillId="0" borderId="0"/>
    <xf numFmtId="169" fontId="5" fillId="0" borderId="0" applyProtection="0"/>
    <xf numFmtId="0" fontId="16" fillId="0" borderId="0"/>
    <xf numFmtId="0" fontId="1" fillId="0" borderId="0"/>
    <xf numFmtId="0" fontId="3" fillId="0" borderId="0"/>
    <xf numFmtId="9" fontId="1" fillId="0" borderId="0" applyFont="0" applyFill="0" applyBorder="0" applyAlignment="0" applyProtection="0"/>
    <xf numFmtId="166" fontId="3" fillId="0" borderId="0" applyFont="0" applyBorder="0" applyAlignment="0" applyProtection="0"/>
  </cellStyleXfs>
  <cellXfs count="482">
    <xf numFmtId="0" fontId="0" fillId="0" borderId="0" xfId="0"/>
    <xf numFmtId="164" fontId="17" fillId="2" borderId="1" xfId="9" applyNumberFormat="1" applyFont="1" applyFill="1" applyBorder="1" applyAlignment="1" applyProtection="1">
      <alignment vertical="center"/>
    </xf>
    <xf numFmtId="164" fontId="17" fillId="2" borderId="2" xfId="9" applyNumberFormat="1" applyFont="1" applyFill="1" applyBorder="1" applyAlignment="1" applyProtection="1">
      <alignment vertical="center"/>
    </xf>
    <xf numFmtId="164" fontId="18" fillId="0" borderId="3" xfId="9" applyNumberFormat="1" applyFont="1" applyBorder="1" applyAlignment="1" applyProtection="1">
      <alignment vertical="center"/>
    </xf>
    <xf numFmtId="164" fontId="18" fillId="0" borderId="4" xfId="9" applyNumberFormat="1" applyFont="1" applyBorder="1" applyAlignment="1" applyProtection="1">
      <alignment vertical="center"/>
    </xf>
    <xf numFmtId="164" fontId="18" fillId="0" borderId="5" xfId="9" applyNumberFormat="1" applyFont="1" applyBorder="1" applyAlignment="1" applyProtection="1">
      <alignment vertical="center"/>
    </xf>
    <xf numFmtId="164" fontId="18" fillId="0" borderId="0" xfId="9" applyNumberFormat="1" applyFont="1" applyBorder="1" applyAlignment="1" applyProtection="1">
      <alignment vertical="center"/>
    </xf>
    <xf numFmtId="164" fontId="17" fillId="0" borderId="0" xfId="9" applyNumberFormat="1" applyFont="1" applyBorder="1" applyAlignment="1" applyProtection="1">
      <alignment vertical="center"/>
    </xf>
    <xf numFmtId="0" fontId="18" fillId="0" borderId="6" xfId="7" applyFont="1" applyBorder="1" applyAlignment="1">
      <alignment horizontal="center" vertical="center"/>
    </xf>
    <xf numFmtId="1" fontId="18" fillId="3" borderId="7" xfId="7" applyNumberFormat="1" applyFont="1" applyFill="1" applyBorder="1" applyAlignment="1">
      <alignment horizontal="center" vertical="center"/>
    </xf>
    <xf numFmtId="1" fontId="18" fillId="3" borderId="8" xfId="7" applyNumberFormat="1" applyFont="1" applyFill="1" applyBorder="1" applyAlignment="1">
      <alignment horizontal="center" vertical="center"/>
    </xf>
    <xf numFmtId="0" fontId="17" fillId="0" borderId="0" xfId="7" applyFont="1" applyAlignment="1">
      <alignment vertical="center"/>
    </xf>
    <xf numFmtId="0" fontId="18" fillId="0" borderId="9" xfId="7" applyFont="1" applyBorder="1" applyAlignment="1">
      <alignment vertical="center"/>
    </xf>
    <xf numFmtId="0" fontId="17" fillId="0" borderId="9" xfId="7" applyFont="1" applyBorder="1" applyAlignment="1">
      <alignment vertical="center"/>
    </xf>
    <xf numFmtId="0" fontId="17" fillId="0" borderId="9" xfId="7" applyFont="1" applyBorder="1" applyAlignment="1">
      <alignment horizontal="right" vertical="center"/>
    </xf>
    <xf numFmtId="0" fontId="17" fillId="0" borderId="10" xfId="7" applyFont="1" applyBorder="1" applyAlignment="1">
      <alignment horizontal="right" vertical="center"/>
    </xf>
    <xf numFmtId="0" fontId="17" fillId="0" borderId="10" xfId="7" applyFont="1" applyBorder="1" applyAlignment="1">
      <alignment vertical="center"/>
    </xf>
    <xf numFmtId="0" fontId="19" fillId="0" borderId="11" xfId="7" applyFont="1" applyBorder="1" applyAlignment="1">
      <alignment horizontal="center" vertical="center"/>
    </xf>
    <xf numFmtId="0" fontId="17" fillId="0" borderId="11" xfId="7" applyFont="1" applyBorder="1" applyAlignment="1">
      <alignment vertical="center"/>
    </xf>
    <xf numFmtId="0" fontId="20" fillId="0" borderId="9" xfId="7" applyFont="1" applyBorder="1" applyAlignment="1">
      <alignment vertical="center"/>
    </xf>
    <xf numFmtId="0" fontId="21" fillId="0" borderId="0" xfId="7" applyFont="1" applyAlignment="1">
      <alignment vertical="center"/>
    </xf>
    <xf numFmtId="0" fontId="22" fillId="0" borderId="9" xfId="7" applyFont="1" applyBorder="1" applyAlignment="1">
      <alignment horizontal="right" vertical="center"/>
    </xf>
    <xf numFmtId="164" fontId="17" fillId="2" borderId="4" xfId="9" applyNumberFormat="1" applyFont="1" applyFill="1" applyBorder="1" applyAlignment="1" applyProtection="1">
      <alignment vertical="center"/>
    </xf>
    <xf numFmtId="0" fontId="18" fillId="0" borderId="9" xfId="7" applyFont="1" applyBorder="1" applyAlignment="1">
      <alignment horizontal="center" vertical="center"/>
    </xf>
    <xf numFmtId="164" fontId="18" fillId="2" borderId="4" xfId="9" applyNumberFormat="1" applyFont="1" applyFill="1" applyBorder="1" applyAlignment="1" applyProtection="1">
      <alignment vertical="center"/>
    </xf>
    <xf numFmtId="164" fontId="18" fillId="2" borderId="1" xfId="9" applyNumberFormat="1" applyFont="1" applyFill="1" applyBorder="1" applyAlignment="1" applyProtection="1">
      <alignment vertical="center"/>
    </xf>
    <xf numFmtId="164" fontId="18" fillId="2" borderId="5" xfId="9" applyNumberFormat="1" applyFont="1" applyFill="1" applyBorder="1" applyAlignment="1" applyProtection="1">
      <alignment vertical="center"/>
    </xf>
    <xf numFmtId="164" fontId="17" fillId="0" borderId="3" xfId="9" applyNumberFormat="1" applyFont="1" applyBorder="1" applyAlignment="1" applyProtection="1">
      <alignment vertical="center"/>
    </xf>
    <xf numFmtId="164" fontId="17" fillId="0" borderId="4" xfId="9" applyNumberFormat="1" applyFont="1" applyBorder="1" applyAlignment="1" applyProtection="1">
      <alignment vertical="center"/>
    </xf>
    <xf numFmtId="164" fontId="17" fillId="0" borderId="5" xfId="9" applyNumberFormat="1" applyFont="1" applyBorder="1" applyAlignment="1" applyProtection="1">
      <alignment vertical="center"/>
    </xf>
    <xf numFmtId="164" fontId="17" fillId="0" borderId="12" xfId="9" applyNumberFormat="1" applyFont="1" applyBorder="1" applyAlignment="1" applyProtection="1">
      <alignment vertical="center"/>
    </xf>
    <xf numFmtId="164" fontId="17" fillId="0" borderId="13" xfId="9" applyNumberFormat="1" applyFont="1" applyBorder="1" applyAlignment="1" applyProtection="1">
      <alignment vertical="center"/>
    </xf>
    <xf numFmtId="164" fontId="17" fillId="0" borderId="14" xfId="9" applyNumberFormat="1" applyFont="1" applyBorder="1" applyAlignment="1" applyProtection="1">
      <alignment vertical="center"/>
    </xf>
    <xf numFmtId="164" fontId="17" fillId="0" borderId="15" xfId="9" applyNumberFormat="1" applyFont="1" applyBorder="1" applyAlignment="1" applyProtection="1">
      <alignment vertical="center"/>
    </xf>
    <xf numFmtId="164" fontId="17" fillId="0" borderId="16" xfId="9" applyNumberFormat="1" applyFont="1" applyBorder="1" applyAlignment="1" applyProtection="1">
      <alignment vertical="center"/>
    </xf>
    <xf numFmtId="164" fontId="17" fillId="0" borderId="17" xfId="9" applyNumberFormat="1" applyFont="1" applyBorder="1" applyAlignment="1" applyProtection="1">
      <alignment vertical="center"/>
    </xf>
    <xf numFmtId="164" fontId="17" fillId="2" borderId="5" xfId="9" applyNumberFormat="1" applyFont="1" applyFill="1" applyBorder="1" applyAlignment="1" applyProtection="1">
      <alignment vertical="center"/>
    </xf>
    <xf numFmtId="0" fontId="18" fillId="0" borderId="18" xfId="7" applyFont="1" applyBorder="1" applyAlignment="1">
      <alignment horizontal="center" vertical="center"/>
    </xf>
    <xf numFmtId="164" fontId="18" fillId="2" borderId="19" xfId="9" applyNumberFormat="1" applyFont="1" applyFill="1" applyBorder="1" applyAlignment="1" applyProtection="1">
      <alignment vertical="center"/>
    </xf>
    <xf numFmtId="164" fontId="18" fillId="2" borderId="20" xfId="9" applyNumberFormat="1" applyFont="1" applyFill="1" applyBorder="1" applyAlignment="1" applyProtection="1">
      <alignment vertical="center"/>
    </xf>
    <xf numFmtId="0" fontId="18" fillId="0" borderId="0" xfId="7" applyFont="1" applyAlignment="1">
      <alignment horizontal="center" vertical="center"/>
    </xf>
    <xf numFmtId="168" fontId="18" fillId="0" borderId="0" xfId="9" applyNumberFormat="1" applyFont="1" applyBorder="1" applyAlignment="1" applyProtection="1">
      <alignment vertical="center"/>
    </xf>
    <xf numFmtId="0" fontId="22" fillId="0" borderId="0" xfId="7" applyFont="1" applyAlignment="1">
      <alignment vertical="center"/>
    </xf>
    <xf numFmtId="0" fontId="18" fillId="0" borderId="9" xfId="7" applyFont="1" applyBorder="1" applyAlignment="1">
      <alignment horizontal="right" vertical="center"/>
    </xf>
    <xf numFmtId="164" fontId="18" fillId="2" borderId="2" xfId="9" applyNumberFormat="1" applyFont="1" applyFill="1" applyBorder="1" applyAlignment="1" applyProtection="1">
      <alignment vertical="center"/>
    </xf>
    <xf numFmtId="0" fontId="18" fillId="0" borderId="10" xfId="7" applyFont="1" applyBorder="1" applyAlignment="1">
      <alignment vertical="center"/>
    </xf>
    <xf numFmtId="0" fontId="22" fillId="0" borderId="0" xfId="7" applyFont="1" applyAlignment="1">
      <alignment horizontal="right" vertical="center"/>
    </xf>
    <xf numFmtId="0" fontId="23" fillId="0" borderId="0" xfId="7" applyFont="1" applyAlignment="1">
      <alignment horizontal="center"/>
    </xf>
    <xf numFmtId="0" fontId="17" fillId="0" borderId="0" xfId="7" applyFont="1"/>
    <xf numFmtId="166" fontId="17" fillId="0" borderId="0" xfId="9" applyFont="1" applyProtection="1"/>
    <xf numFmtId="0" fontId="17" fillId="0" borderId="9" xfId="0" applyFont="1" applyBorder="1" applyAlignment="1" applyProtection="1">
      <alignment vertical="center"/>
      <protection hidden="1"/>
    </xf>
    <xf numFmtId="168" fontId="17" fillId="2" borderId="1" xfId="0" applyNumberFormat="1" applyFont="1" applyFill="1" applyBorder="1" applyAlignment="1" applyProtection="1">
      <alignment horizontal="right" vertical="center"/>
      <protection hidden="1"/>
    </xf>
    <xf numFmtId="0" fontId="18" fillId="0" borderId="0" xfId="0" applyFont="1" applyAlignment="1" applyProtection="1">
      <alignment vertical="center"/>
      <protection hidden="1"/>
    </xf>
    <xf numFmtId="0" fontId="17" fillId="0" borderId="0" xfId="0" applyFont="1" applyAlignment="1" applyProtection="1">
      <alignment vertical="center"/>
      <protection hidden="1"/>
    </xf>
    <xf numFmtId="168" fontId="17" fillId="2" borderId="1" xfId="0" applyNumberFormat="1" applyFont="1" applyFill="1" applyBorder="1" applyAlignment="1" applyProtection="1">
      <alignment vertical="center"/>
      <protection hidden="1"/>
    </xf>
    <xf numFmtId="168" fontId="18" fillId="2" borderId="1" xfId="0" applyNumberFormat="1" applyFont="1" applyFill="1" applyBorder="1" applyAlignment="1" applyProtection="1">
      <alignment vertical="center"/>
      <protection hidden="1"/>
    </xf>
    <xf numFmtId="168" fontId="18" fillId="2" borderId="2" xfId="0" applyNumberFormat="1" applyFont="1" applyFill="1" applyBorder="1" applyAlignment="1" applyProtection="1">
      <alignment vertical="center"/>
      <protection hidden="1"/>
    </xf>
    <xf numFmtId="168" fontId="17" fillId="2" borderId="21" xfId="0" applyNumberFormat="1" applyFont="1" applyFill="1" applyBorder="1" applyAlignment="1" applyProtection="1">
      <alignment vertical="center"/>
      <protection hidden="1"/>
    </xf>
    <xf numFmtId="168" fontId="18" fillId="2" borderId="22" xfId="0" applyNumberFormat="1" applyFont="1" applyFill="1" applyBorder="1" applyAlignment="1" applyProtection="1">
      <alignment vertical="center"/>
      <protection hidden="1"/>
    </xf>
    <xf numFmtId="168" fontId="18" fillId="2" borderId="23" xfId="0" applyNumberFormat="1" applyFont="1" applyFill="1" applyBorder="1" applyAlignment="1" applyProtection="1">
      <alignment vertical="center"/>
      <protection hidden="1"/>
    </xf>
    <xf numFmtId="168" fontId="17" fillId="0" borderId="3" xfId="0" applyNumberFormat="1" applyFont="1" applyBorder="1" applyAlignment="1" applyProtection="1">
      <alignment vertical="center"/>
      <protection hidden="1"/>
    </xf>
    <xf numFmtId="0" fontId="17" fillId="0" borderId="0" xfId="7" applyFont="1" applyAlignment="1" applyProtection="1">
      <alignment vertical="center"/>
      <protection locked="0"/>
    </xf>
    <xf numFmtId="166" fontId="17" fillId="0" borderId="0" xfId="9" applyFont="1" applyBorder="1" applyProtection="1">
      <protection locked="0"/>
    </xf>
    <xf numFmtId="0" fontId="17" fillId="0" borderId="0" xfId="7" applyFont="1" applyProtection="1">
      <protection locked="0"/>
    </xf>
    <xf numFmtId="0" fontId="21" fillId="0" borderId="0" xfId="7" applyFont="1" applyAlignment="1" applyProtection="1">
      <alignment vertical="center"/>
      <protection locked="0"/>
    </xf>
    <xf numFmtId="0" fontId="19" fillId="0" borderId="0" xfId="7" applyFont="1" applyAlignment="1">
      <alignment horizontal="center" vertical="center"/>
    </xf>
    <xf numFmtId="1" fontId="18" fillId="0" borderId="7" xfId="7" applyNumberFormat="1" applyFont="1" applyBorder="1" applyAlignment="1" applyProtection="1">
      <alignment horizontal="center" vertical="center"/>
      <protection locked="0"/>
    </xf>
    <xf numFmtId="164" fontId="18" fillId="0" borderId="24" xfId="9" applyNumberFormat="1" applyFont="1" applyBorder="1" applyAlignment="1" applyProtection="1">
      <alignment vertical="center"/>
      <protection locked="0"/>
    </xf>
    <xf numFmtId="164" fontId="18" fillId="0" borderId="1" xfId="9" applyNumberFormat="1" applyFont="1" applyBorder="1" applyAlignment="1" applyProtection="1">
      <alignment vertical="center"/>
      <protection locked="0"/>
    </xf>
    <xf numFmtId="164" fontId="17" fillId="0" borderId="1" xfId="9" applyNumberFormat="1" applyFont="1" applyBorder="1" applyAlignment="1" applyProtection="1">
      <alignment vertical="center"/>
      <protection locked="0"/>
    </xf>
    <xf numFmtId="164" fontId="17" fillId="0" borderId="2" xfId="9" applyNumberFormat="1" applyFont="1" applyBorder="1" applyAlignment="1" applyProtection="1">
      <alignment vertical="center"/>
      <protection locked="0"/>
    </xf>
    <xf numFmtId="164" fontId="20" fillId="0" borderId="1" xfId="9" applyNumberFormat="1" applyFont="1" applyBorder="1" applyAlignment="1" applyProtection="1">
      <alignment vertical="center"/>
      <protection locked="0"/>
    </xf>
    <xf numFmtId="164" fontId="20" fillId="0" borderId="2" xfId="9" applyNumberFormat="1" applyFont="1" applyBorder="1" applyAlignment="1" applyProtection="1">
      <alignment vertical="center"/>
      <protection locked="0"/>
    </xf>
    <xf numFmtId="164" fontId="18" fillId="0" borderId="13" xfId="9" applyNumberFormat="1" applyFont="1" applyBorder="1" applyAlignment="1" applyProtection="1">
      <alignment vertical="center"/>
      <protection locked="0"/>
    </xf>
    <xf numFmtId="164" fontId="18" fillId="0" borderId="14" xfId="9" applyNumberFormat="1" applyFont="1" applyBorder="1" applyAlignment="1" applyProtection="1">
      <alignment vertical="center"/>
      <protection locked="0"/>
    </xf>
    <xf numFmtId="164" fontId="18" fillId="0" borderId="2" xfId="9" applyNumberFormat="1" applyFont="1" applyBorder="1" applyAlignment="1" applyProtection="1">
      <alignment vertical="center"/>
      <protection locked="0"/>
    </xf>
    <xf numFmtId="168" fontId="24" fillId="0" borderId="1" xfId="9" applyNumberFormat="1" applyFont="1" applyBorder="1" applyAlignment="1" applyProtection="1">
      <alignment vertical="center"/>
      <protection locked="0"/>
    </xf>
    <xf numFmtId="168" fontId="17" fillId="0" borderId="1" xfId="9" applyNumberFormat="1" applyFont="1" applyBorder="1" applyAlignment="1" applyProtection="1">
      <alignment vertical="center"/>
      <protection locked="0"/>
    </xf>
    <xf numFmtId="168" fontId="17" fillId="0" borderId="2" xfId="9" applyNumberFormat="1" applyFont="1" applyBorder="1" applyAlignment="1" applyProtection="1">
      <alignment vertical="center"/>
      <protection locked="0"/>
    </xf>
    <xf numFmtId="168" fontId="17" fillId="0" borderId="3" xfId="9" applyNumberFormat="1" applyFont="1" applyBorder="1" applyAlignment="1" applyProtection="1">
      <alignment vertical="center"/>
      <protection locked="0"/>
    </xf>
    <xf numFmtId="168" fontId="17" fillId="0" borderId="4" xfId="9" applyNumberFormat="1" applyFont="1" applyBorder="1" applyAlignment="1" applyProtection="1">
      <alignment vertical="center"/>
      <protection locked="0"/>
    </xf>
    <xf numFmtId="168" fontId="17" fillId="0" borderId="5" xfId="9" applyNumberFormat="1" applyFont="1" applyBorder="1" applyAlignment="1" applyProtection="1">
      <alignment vertical="center"/>
      <protection locked="0"/>
    </xf>
    <xf numFmtId="168" fontId="17" fillId="0" borderId="0" xfId="9" applyNumberFormat="1" applyFont="1" applyBorder="1" applyAlignment="1" applyProtection="1">
      <alignment vertical="center"/>
      <protection locked="0"/>
    </xf>
    <xf numFmtId="168" fontId="17" fillId="0" borderId="25" xfId="9" applyNumberFormat="1" applyFont="1" applyBorder="1" applyAlignment="1" applyProtection="1">
      <alignment vertical="center"/>
      <protection locked="0"/>
    </xf>
    <xf numFmtId="166" fontId="17" fillId="0" borderId="0" xfId="9" applyFont="1" applyAlignment="1" applyProtection="1">
      <alignment vertical="center"/>
      <protection locked="0"/>
    </xf>
    <xf numFmtId="166" fontId="17" fillId="0" borderId="0" xfId="9" applyFont="1" applyProtection="1">
      <protection locked="0"/>
    </xf>
    <xf numFmtId="0" fontId="17" fillId="0" borderId="26" xfId="7" applyFont="1" applyBorder="1" applyAlignment="1">
      <alignment vertical="center"/>
    </xf>
    <xf numFmtId="0" fontId="17" fillId="0" borderId="9" xfId="7" applyFont="1" applyBorder="1" applyAlignment="1">
      <alignment horizontal="left" vertical="center"/>
    </xf>
    <xf numFmtId="0" fontId="18" fillId="0" borderId="11" xfId="7" applyFont="1" applyBorder="1" applyAlignment="1">
      <alignment horizontal="right" vertical="center"/>
    </xf>
    <xf numFmtId="0" fontId="18" fillId="0" borderId="11" xfId="7" applyFont="1" applyBorder="1" applyAlignment="1">
      <alignment vertical="center"/>
    </xf>
    <xf numFmtId="168" fontId="17" fillId="0" borderId="3" xfId="9" applyNumberFormat="1" applyFont="1" applyBorder="1" applyAlignment="1" applyProtection="1">
      <alignment vertical="center"/>
    </xf>
    <xf numFmtId="168" fontId="17" fillId="0" borderId="4" xfId="9" applyNumberFormat="1" applyFont="1" applyBorder="1" applyAlignment="1" applyProtection="1">
      <alignment vertical="center"/>
    </xf>
    <xf numFmtId="168" fontId="17" fillId="0" borderId="5" xfId="9" applyNumberFormat="1" applyFont="1" applyBorder="1" applyAlignment="1" applyProtection="1">
      <alignment vertical="center"/>
    </xf>
    <xf numFmtId="168" fontId="17" fillId="2" borderId="1" xfId="9" applyNumberFormat="1" applyFont="1" applyFill="1" applyBorder="1" applyAlignment="1" applyProtection="1">
      <alignment vertical="center"/>
    </xf>
    <xf numFmtId="168" fontId="17" fillId="2" borderId="2" xfId="9" applyNumberFormat="1" applyFont="1" applyFill="1" applyBorder="1" applyAlignment="1" applyProtection="1">
      <alignment vertical="center"/>
    </xf>
    <xf numFmtId="168" fontId="18" fillId="2" borderId="4" xfId="9" applyNumberFormat="1" applyFont="1" applyFill="1" applyBorder="1" applyAlignment="1" applyProtection="1">
      <alignment vertical="center"/>
    </xf>
    <xf numFmtId="168" fontId="18" fillId="2" borderId="1" xfId="9" applyNumberFormat="1" applyFont="1" applyFill="1" applyBorder="1" applyAlignment="1" applyProtection="1">
      <alignment vertical="center"/>
    </xf>
    <xf numFmtId="168" fontId="18" fillId="2" borderId="2" xfId="9" applyNumberFormat="1" applyFont="1" applyFill="1" applyBorder="1" applyAlignment="1" applyProtection="1">
      <alignment vertical="center"/>
    </xf>
    <xf numFmtId="168" fontId="25" fillId="2" borderId="4" xfId="9" applyNumberFormat="1" applyFont="1" applyFill="1" applyBorder="1" applyAlignment="1" applyProtection="1">
      <alignment vertical="center"/>
    </xf>
    <xf numFmtId="168" fontId="25" fillId="2" borderId="1" xfId="9" applyNumberFormat="1" applyFont="1" applyFill="1" applyBorder="1" applyAlignment="1" applyProtection="1">
      <alignment vertical="center"/>
    </xf>
    <xf numFmtId="168" fontId="25" fillId="2" borderId="2" xfId="9" applyNumberFormat="1" applyFont="1" applyFill="1" applyBorder="1" applyAlignment="1" applyProtection="1">
      <alignment vertical="center"/>
    </xf>
    <xf numFmtId="168" fontId="17" fillId="2" borderId="0" xfId="9" applyNumberFormat="1" applyFont="1" applyFill="1" applyBorder="1" applyAlignment="1" applyProtection="1">
      <alignment vertical="center"/>
    </xf>
    <xf numFmtId="168" fontId="17" fillId="2" borderId="25" xfId="9" applyNumberFormat="1" applyFont="1" applyFill="1" applyBorder="1" applyAlignment="1" applyProtection="1">
      <alignment vertical="center"/>
    </xf>
    <xf numFmtId="168" fontId="18" fillId="2" borderId="27" xfId="9" applyNumberFormat="1" applyFont="1" applyFill="1" applyBorder="1" applyAlignment="1" applyProtection="1">
      <alignment vertical="center"/>
    </xf>
    <xf numFmtId="168" fontId="18" fillId="2" borderId="5" xfId="9" applyNumberFormat="1" applyFont="1" applyFill="1" applyBorder="1" applyAlignment="1" applyProtection="1">
      <alignment vertical="center"/>
    </xf>
    <xf numFmtId="1" fontId="18" fillId="3" borderId="7" xfId="0" applyNumberFormat="1" applyFont="1" applyFill="1" applyBorder="1" applyAlignment="1" applyProtection="1">
      <alignment horizontal="center" vertical="center"/>
      <protection hidden="1"/>
    </xf>
    <xf numFmtId="166" fontId="17" fillId="0" borderId="3" xfId="9" applyFont="1" applyBorder="1" applyAlignment="1" applyProtection="1">
      <alignment vertical="center"/>
    </xf>
    <xf numFmtId="0" fontId="18" fillId="0" borderId="0" xfId="0" applyFont="1" applyProtection="1">
      <protection hidden="1"/>
    </xf>
    <xf numFmtId="0" fontId="17" fillId="0" borderId="0" xfId="0" applyFont="1" applyProtection="1">
      <protection hidden="1"/>
    </xf>
    <xf numFmtId="170" fontId="26" fillId="0" borderId="6" xfId="4" applyNumberFormat="1" applyFont="1" applyBorder="1" applyAlignment="1" applyProtection="1">
      <alignment horizontal="center" vertical="center"/>
      <protection hidden="1"/>
    </xf>
    <xf numFmtId="171" fontId="18" fillId="5" borderId="7" xfId="4" applyNumberFormat="1" applyFont="1" applyFill="1" applyBorder="1" applyAlignment="1" applyProtection="1">
      <alignment horizontal="center" vertical="center"/>
      <protection hidden="1"/>
    </xf>
    <xf numFmtId="171" fontId="18" fillId="5" borderId="8" xfId="4" applyNumberFormat="1" applyFont="1" applyFill="1" applyBorder="1" applyAlignment="1" applyProtection="1">
      <alignment horizontal="center" vertical="center"/>
      <protection hidden="1"/>
    </xf>
    <xf numFmtId="0" fontId="17" fillId="4" borderId="29" xfId="0" applyFont="1" applyFill="1" applyBorder="1" applyAlignment="1" applyProtection="1">
      <alignment vertical="center"/>
      <protection hidden="1"/>
    </xf>
    <xf numFmtId="0" fontId="17" fillId="0" borderId="25" xfId="0" applyFont="1" applyBorder="1" applyAlignment="1" applyProtection="1">
      <alignment vertical="center"/>
      <protection hidden="1"/>
    </xf>
    <xf numFmtId="172" fontId="18" fillId="4" borderId="9" xfId="3" applyNumberFormat="1" applyFont="1" applyFill="1" applyBorder="1" applyAlignment="1" applyProtection="1">
      <alignment horizontal="left" vertical="center"/>
      <protection hidden="1"/>
    </xf>
    <xf numFmtId="172" fontId="17" fillId="4" borderId="9" xfId="3" applyNumberFormat="1" applyFont="1" applyFill="1" applyBorder="1" applyAlignment="1" applyProtection="1">
      <alignment horizontal="left" vertical="center"/>
      <protection hidden="1"/>
    </xf>
    <xf numFmtId="172" fontId="18" fillId="0" borderId="9" xfId="3" applyNumberFormat="1" applyFont="1" applyBorder="1" applyAlignment="1" applyProtection="1">
      <alignment vertical="center"/>
      <protection hidden="1"/>
    </xf>
    <xf numFmtId="172" fontId="17" fillId="4" borderId="9" xfId="3" applyNumberFormat="1" applyFont="1" applyFill="1" applyBorder="1" applyAlignment="1" applyProtection="1">
      <alignment vertical="center"/>
      <protection hidden="1"/>
    </xf>
    <xf numFmtId="172" fontId="27" fillId="4" borderId="9" xfId="3" applyNumberFormat="1" applyFont="1" applyFill="1" applyBorder="1" applyAlignment="1" applyProtection="1">
      <alignment horizontal="left" vertical="center"/>
      <protection hidden="1"/>
    </xf>
    <xf numFmtId="172" fontId="27" fillId="4" borderId="9" xfId="3" applyNumberFormat="1" applyFont="1" applyFill="1" applyBorder="1" applyAlignment="1" applyProtection="1">
      <alignment vertical="center"/>
      <protection hidden="1"/>
    </xf>
    <xf numFmtId="172" fontId="27" fillId="4" borderId="9" xfId="0" applyNumberFormat="1" applyFont="1" applyFill="1" applyBorder="1" applyAlignment="1" applyProtection="1">
      <alignment vertical="center"/>
      <protection hidden="1"/>
    </xf>
    <xf numFmtId="0" fontId="18" fillId="0" borderId="9" xfId="0" applyFont="1" applyBorder="1" applyAlignment="1" applyProtection="1">
      <alignment vertical="center"/>
      <protection hidden="1"/>
    </xf>
    <xf numFmtId="172" fontId="17" fillId="0" borderId="29" xfId="3" applyNumberFormat="1" applyFont="1" applyBorder="1" applyAlignment="1" applyProtection="1">
      <alignment vertical="center"/>
      <protection hidden="1"/>
    </xf>
    <xf numFmtId="168" fontId="17" fillId="0" borderId="25" xfId="3" applyNumberFormat="1" applyFont="1" applyBorder="1" applyAlignment="1" applyProtection="1">
      <alignment vertical="center"/>
      <protection hidden="1"/>
    </xf>
    <xf numFmtId="172" fontId="17" fillId="0" borderId="9" xfId="3" applyNumberFormat="1" applyFont="1" applyBorder="1" applyAlignment="1" applyProtection="1">
      <alignment vertical="center"/>
      <protection hidden="1"/>
    </xf>
    <xf numFmtId="172" fontId="17" fillId="4" borderId="28" xfId="3" applyNumberFormat="1" applyFont="1" applyFill="1" applyBorder="1" applyAlignment="1" applyProtection="1">
      <alignment vertical="center"/>
      <protection hidden="1"/>
    </xf>
    <xf numFmtId="168" fontId="17" fillId="4" borderId="5" xfId="3" applyNumberFormat="1" applyFont="1" applyFill="1" applyBorder="1" applyAlignment="1" applyProtection="1">
      <alignment vertical="center"/>
      <protection hidden="1"/>
    </xf>
    <xf numFmtId="172" fontId="18" fillId="0" borderId="18" xfId="3" applyNumberFormat="1" applyFont="1" applyBorder="1" applyAlignment="1" applyProtection="1">
      <alignment vertical="center"/>
      <protection hidden="1"/>
    </xf>
    <xf numFmtId="0" fontId="22" fillId="0" borderId="0" xfId="7" applyFont="1" applyAlignment="1" applyProtection="1">
      <alignment horizontal="right" vertical="center"/>
      <protection hidden="1"/>
    </xf>
    <xf numFmtId="166" fontId="22" fillId="0" borderId="0" xfId="7" applyNumberFormat="1" applyFont="1" applyAlignment="1" applyProtection="1">
      <alignment horizontal="center" vertical="center"/>
      <protection hidden="1"/>
    </xf>
    <xf numFmtId="0" fontId="18" fillId="0" borderId="6" xfId="0" applyFont="1" applyBorder="1" applyAlignment="1" applyProtection="1">
      <alignment vertical="center"/>
      <protection hidden="1"/>
    </xf>
    <xf numFmtId="0" fontId="17" fillId="0" borderId="29" xfId="0" applyFont="1" applyBorder="1" applyAlignment="1" applyProtection="1">
      <alignment vertical="center"/>
      <protection hidden="1"/>
    </xf>
    <xf numFmtId="0" fontId="17" fillId="0" borderId="28" xfId="0" applyFont="1" applyBorder="1" applyAlignment="1" applyProtection="1">
      <alignment vertical="center"/>
      <protection hidden="1"/>
    </xf>
    <xf numFmtId="168" fontId="17" fillId="2" borderId="2" xfId="0" applyNumberFormat="1" applyFont="1" applyFill="1" applyBorder="1" applyAlignment="1" applyProtection="1">
      <alignment horizontal="right" vertical="center"/>
      <protection hidden="1"/>
    </xf>
    <xf numFmtId="168" fontId="18" fillId="2" borderId="1" xfId="0" applyNumberFormat="1" applyFont="1" applyFill="1" applyBorder="1" applyAlignment="1" applyProtection="1">
      <alignment horizontal="right" vertical="center"/>
      <protection hidden="1"/>
    </xf>
    <xf numFmtId="0" fontId="18" fillId="0" borderId="28" xfId="0" applyFont="1" applyBorder="1" applyAlignment="1" applyProtection="1">
      <alignment vertical="center"/>
      <protection hidden="1"/>
    </xf>
    <xf numFmtId="168" fontId="18" fillId="2" borderId="19" xfId="0" applyNumberFormat="1" applyFont="1" applyFill="1" applyBorder="1" applyAlignment="1" applyProtection="1">
      <alignment vertical="center"/>
      <protection hidden="1"/>
    </xf>
    <xf numFmtId="0" fontId="17" fillId="0" borderId="18" xfId="0" applyFont="1" applyBorder="1" applyAlignment="1" applyProtection="1">
      <alignment vertical="center"/>
      <protection hidden="1"/>
    </xf>
    <xf numFmtId="168" fontId="18" fillId="2" borderId="21" xfId="0" applyNumberFormat="1" applyFont="1" applyFill="1" applyBorder="1" applyAlignment="1" applyProtection="1">
      <alignment vertical="center"/>
      <protection hidden="1"/>
    </xf>
    <xf numFmtId="0" fontId="18" fillId="0" borderId="29" xfId="0" applyFont="1" applyBorder="1" applyAlignment="1" applyProtection="1">
      <alignment vertical="center"/>
      <protection hidden="1"/>
    </xf>
    <xf numFmtId="0" fontId="18" fillId="0" borderId="0" xfId="0" applyFont="1" applyAlignment="1" applyProtection="1">
      <alignment horizontal="left" vertical="center"/>
      <protection hidden="1"/>
    </xf>
    <xf numFmtId="167" fontId="17" fillId="2" borderId="1" xfId="0" applyNumberFormat="1" applyFont="1" applyFill="1" applyBorder="1" applyAlignment="1" applyProtection="1">
      <alignment horizontal="center" vertical="center"/>
      <protection hidden="1"/>
    </xf>
    <xf numFmtId="168" fontId="18" fillId="2" borderId="2" xfId="0" applyNumberFormat="1" applyFont="1" applyFill="1" applyBorder="1" applyAlignment="1" applyProtection="1">
      <alignment horizontal="right" vertical="center"/>
      <protection hidden="1"/>
    </xf>
    <xf numFmtId="168" fontId="17" fillId="0" borderId="4" xfId="0" applyNumberFormat="1" applyFont="1" applyBorder="1" applyAlignment="1" applyProtection="1">
      <alignment vertical="center"/>
      <protection hidden="1"/>
    </xf>
    <xf numFmtId="168" fontId="17" fillId="0" borderId="5" xfId="0" applyNumberFormat="1" applyFont="1" applyBorder="1" applyAlignment="1" applyProtection="1">
      <alignment vertical="center"/>
      <protection hidden="1"/>
    </xf>
    <xf numFmtId="0" fontId="18" fillId="0" borderId="38" xfId="0" applyFont="1" applyBorder="1" applyAlignment="1" applyProtection="1">
      <alignment horizontal="center" vertical="center"/>
      <protection hidden="1"/>
    </xf>
    <xf numFmtId="0" fontId="17" fillId="0" borderId="28" xfId="0" applyFont="1" applyBorder="1" applyAlignment="1" applyProtection="1">
      <alignment horizontal="left" vertical="center"/>
      <protection hidden="1"/>
    </xf>
    <xf numFmtId="168" fontId="18" fillId="0" borderId="3" xfId="0" applyNumberFormat="1" applyFont="1" applyBorder="1" applyAlignment="1" applyProtection="1">
      <alignment vertical="center"/>
      <protection hidden="1"/>
    </xf>
    <xf numFmtId="168" fontId="18" fillId="0" borderId="4" xfId="0" applyNumberFormat="1" applyFont="1" applyBorder="1" applyAlignment="1" applyProtection="1">
      <alignment vertical="center"/>
      <protection hidden="1"/>
    </xf>
    <xf numFmtId="168" fontId="18" fillId="0" borderId="5" xfId="0" applyNumberFormat="1" applyFont="1" applyBorder="1" applyAlignment="1" applyProtection="1">
      <alignment vertical="center"/>
      <protection hidden="1"/>
    </xf>
    <xf numFmtId="0" fontId="18" fillId="0" borderId="9" xfId="0" applyFont="1" applyBorder="1" applyAlignment="1" applyProtection="1">
      <alignment horizontal="left" vertical="center"/>
      <protection hidden="1"/>
    </xf>
    <xf numFmtId="0" fontId="18" fillId="0" borderId="28" xfId="0" applyFont="1" applyBorder="1" applyAlignment="1" applyProtection="1">
      <alignment horizontal="left" vertical="center"/>
      <protection hidden="1"/>
    </xf>
    <xf numFmtId="0" fontId="17" fillId="0" borderId="29" xfId="0" applyFont="1" applyBorder="1" applyAlignment="1" applyProtection="1">
      <alignment horizontal="left" vertical="center"/>
      <protection hidden="1"/>
    </xf>
    <xf numFmtId="0" fontId="29" fillId="0" borderId="0" xfId="5" applyFont="1" applyAlignment="1" applyProtection="1">
      <alignment horizontal="right" vertical="center"/>
      <protection hidden="1"/>
    </xf>
    <xf numFmtId="0" fontId="17" fillId="0" borderId="9" xfId="0" applyFont="1" applyBorder="1" applyAlignment="1" applyProtection="1">
      <alignment horizontal="left" vertical="center"/>
      <protection hidden="1"/>
    </xf>
    <xf numFmtId="0" fontId="22" fillId="0" borderId="0" xfId="0" applyFont="1" applyAlignment="1" applyProtection="1">
      <alignment horizontal="center" vertical="center"/>
      <protection hidden="1"/>
    </xf>
    <xf numFmtId="0" fontId="18" fillId="0" borderId="9" xfId="0" applyFont="1" applyBorder="1" applyAlignment="1" applyProtection="1">
      <alignment horizontal="center" vertical="center"/>
      <protection hidden="1"/>
    </xf>
    <xf numFmtId="0" fontId="17" fillId="0" borderId="6" xfId="0" applyFont="1" applyBorder="1" applyAlignment="1" applyProtection="1">
      <alignment horizontal="fill" vertical="center"/>
      <protection hidden="1"/>
    </xf>
    <xf numFmtId="0" fontId="17" fillId="0" borderId="29" xfId="0" applyFont="1" applyBorder="1" applyAlignment="1" applyProtection="1">
      <alignment horizontal="fill" vertical="center"/>
      <protection hidden="1"/>
    </xf>
    <xf numFmtId="0" fontId="18" fillId="0" borderId="29" xfId="0" applyFont="1" applyBorder="1" applyAlignment="1" applyProtection="1">
      <alignment horizontal="left" vertical="center"/>
      <protection hidden="1"/>
    </xf>
    <xf numFmtId="167" fontId="17" fillId="2" borderId="1" xfId="8" applyNumberFormat="1" applyFont="1" applyFill="1" applyBorder="1" applyAlignment="1" applyProtection="1">
      <alignment horizontal="center" vertical="center"/>
      <protection hidden="1"/>
    </xf>
    <xf numFmtId="167" fontId="17" fillId="2" borderId="2" xfId="8" applyNumberFormat="1" applyFont="1" applyFill="1" applyBorder="1" applyAlignment="1" applyProtection="1">
      <alignment horizontal="center" vertical="center"/>
      <protection hidden="1"/>
    </xf>
    <xf numFmtId="0" fontId="17" fillId="0" borderId="18" xfId="0" applyFont="1" applyBorder="1" applyAlignment="1" applyProtection="1">
      <alignment horizontal="left" vertical="center"/>
      <protection hidden="1"/>
    </xf>
    <xf numFmtId="164" fontId="17" fillId="2" borderId="1" xfId="0" applyNumberFormat="1" applyFont="1" applyFill="1" applyBorder="1" applyAlignment="1" applyProtection="1">
      <alignment vertical="center"/>
      <protection hidden="1"/>
    </xf>
    <xf numFmtId="164" fontId="17" fillId="2" borderId="2" xfId="0" applyNumberFormat="1" applyFont="1" applyFill="1" applyBorder="1" applyAlignment="1" applyProtection="1">
      <alignment vertical="center"/>
      <protection hidden="1"/>
    </xf>
    <xf numFmtId="2" fontId="17" fillId="2" borderId="1" xfId="0" applyNumberFormat="1" applyFont="1" applyFill="1" applyBorder="1" applyAlignment="1" applyProtection="1">
      <alignment horizontal="center" vertical="center"/>
      <protection hidden="1"/>
    </xf>
    <xf numFmtId="2" fontId="17" fillId="2" borderId="2" xfId="0" applyNumberFormat="1" applyFont="1" applyFill="1" applyBorder="1" applyAlignment="1" applyProtection="1">
      <alignment horizontal="center" vertical="center"/>
      <protection hidden="1"/>
    </xf>
    <xf numFmtId="10" fontId="17" fillId="2" borderId="1" xfId="0" applyNumberFormat="1" applyFont="1" applyFill="1" applyBorder="1" applyAlignment="1" applyProtection="1">
      <alignment horizontal="center" vertical="center"/>
      <protection hidden="1"/>
    </xf>
    <xf numFmtId="10" fontId="17" fillId="2" borderId="2" xfId="0" applyNumberFormat="1" applyFont="1" applyFill="1" applyBorder="1" applyAlignment="1" applyProtection="1">
      <alignment horizontal="center" vertical="center"/>
      <protection hidden="1"/>
    </xf>
    <xf numFmtId="164" fontId="22" fillId="0" borderId="0" xfId="9" applyNumberFormat="1" applyFont="1" applyBorder="1" applyAlignment="1" applyProtection="1">
      <alignment horizontal="center" vertical="center"/>
    </xf>
    <xf numFmtId="164" fontId="22" fillId="0" borderId="0" xfId="7" applyNumberFormat="1" applyFont="1" applyAlignment="1" applyProtection="1">
      <alignment horizontal="center" vertical="center"/>
      <protection hidden="1"/>
    </xf>
    <xf numFmtId="164" fontId="17" fillId="2" borderId="1" xfId="0" applyNumberFormat="1" applyFont="1" applyFill="1" applyBorder="1" applyAlignment="1" applyProtection="1">
      <alignment horizontal="right" vertical="center"/>
      <protection hidden="1"/>
    </xf>
    <xf numFmtId="164" fontId="17" fillId="2" borderId="2" xfId="0" applyNumberFormat="1" applyFont="1" applyFill="1" applyBorder="1" applyAlignment="1" applyProtection="1">
      <alignment horizontal="right" vertical="center"/>
      <protection hidden="1"/>
    </xf>
    <xf numFmtId="0" fontId="13" fillId="0" borderId="9" xfId="0" applyFont="1" applyBorder="1" applyProtection="1">
      <protection hidden="1"/>
    </xf>
    <xf numFmtId="0" fontId="13" fillId="0" borderId="9" xfId="0" applyFont="1" applyBorder="1" applyAlignment="1" applyProtection="1">
      <alignment horizontal="left" vertical="center" wrapText="1"/>
      <protection hidden="1"/>
    </xf>
    <xf numFmtId="0" fontId="17" fillId="0" borderId="0" xfId="7" applyFont="1" applyAlignment="1" applyProtection="1">
      <alignment vertical="center"/>
      <protection hidden="1"/>
    </xf>
    <xf numFmtId="0" fontId="17" fillId="0" borderId="0" xfId="7" applyFont="1" applyProtection="1">
      <protection hidden="1"/>
    </xf>
    <xf numFmtId="0" fontId="18" fillId="0" borderId="0" xfId="7" applyFont="1" applyAlignment="1" applyProtection="1">
      <alignment vertical="center"/>
      <protection hidden="1"/>
    </xf>
    <xf numFmtId="0" fontId="18" fillId="4" borderId="6" xfId="7" applyFont="1" applyFill="1" applyBorder="1" applyAlignment="1" applyProtection="1">
      <alignment horizontal="center" vertical="center"/>
      <protection hidden="1"/>
    </xf>
    <xf numFmtId="1" fontId="18" fillId="3" borderId="7" xfId="7" applyNumberFormat="1" applyFont="1" applyFill="1" applyBorder="1" applyAlignment="1" applyProtection="1">
      <alignment horizontal="center" vertical="center"/>
      <protection hidden="1"/>
    </xf>
    <xf numFmtId="0" fontId="18" fillId="4" borderId="28" xfId="7" applyFont="1" applyFill="1" applyBorder="1" applyAlignment="1" applyProtection="1">
      <alignment horizontal="center" vertical="center"/>
      <protection hidden="1"/>
    </xf>
    <xf numFmtId="0" fontId="18" fillId="4" borderId="3" xfId="7" applyFont="1" applyFill="1" applyBorder="1" applyAlignment="1" applyProtection="1">
      <alignment horizontal="center" vertical="center"/>
      <protection hidden="1"/>
    </xf>
    <xf numFmtId="0" fontId="18" fillId="4" borderId="4" xfId="7" applyFont="1" applyFill="1" applyBorder="1" applyAlignment="1" applyProtection="1">
      <alignment horizontal="center" vertical="center"/>
      <protection hidden="1"/>
    </xf>
    <xf numFmtId="1" fontId="17" fillId="0" borderId="5" xfId="7" applyNumberFormat="1" applyFont="1" applyBorder="1" applyAlignment="1" applyProtection="1">
      <alignment horizontal="center" vertical="center"/>
      <protection hidden="1"/>
    </xf>
    <xf numFmtId="0" fontId="17" fillId="4" borderId="9" xfId="7" applyFont="1" applyFill="1" applyBorder="1" applyAlignment="1" applyProtection="1">
      <alignment vertical="center"/>
      <protection hidden="1"/>
    </xf>
    <xf numFmtId="168" fontId="17" fillId="2" borderId="21" xfId="9" applyNumberFormat="1" applyFont="1" applyFill="1" applyBorder="1" applyAlignment="1" applyProtection="1">
      <alignment vertical="center"/>
      <protection hidden="1"/>
    </xf>
    <xf numFmtId="168" fontId="17" fillId="2" borderId="32" xfId="9" applyNumberFormat="1" applyFont="1" applyFill="1" applyBorder="1" applyAlignment="1" applyProtection="1">
      <alignment vertical="center"/>
      <protection hidden="1"/>
    </xf>
    <xf numFmtId="168" fontId="17" fillId="2" borderId="1" xfId="9" applyNumberFormat="1" applyFont="1" applyFill="1" applyBorder="1" applyAlignment="1" applyProtection="1">
      <alignment vertical="center"/>
      <protection hidden="1"/>
    </xf>
    <xf numFmtId="168" fontId="17" fillId="2" borderId="2" xfId="9" applyNumberFormat="1" applyFont="1" applyFill="1" applyBorder="1" applyAlignment="1" applyProtection="1">
      <alignment vertical="center"/>
      <protection hidden="1"/>
    </xf>
    <xf numFmtId="0" fontId="17" fillId="4" borderId="9" xfId="7" applyFont="1" applyFill="1" applyBorder="1" applyAlignment="1" applyProtection="1">
      <alignment horizontal="justify" vertical="center"/>
      <protection hidden="1"/>
    </xf>
    <xf numFmtId="0" fontId="18" fillId="4" borderId="9" xfId="7" applyFont="1" applyFill="1" applyBorder="1" applyAlignment="1" applyProtection="1">
      <alignment horizontal="left" vertical="center"/>
      <protection hidden="1"/>
    </xf>
    <xf numFmtId="168" fontId="18" fillId="2" borderId="12" xfId="7" applyNumberFormat="1" applyFont="1" applyFill="1" applyBorder="1" applyAlignment="1" applyProtection="1">
      <alignment horizontal="right" vertical="center"/>
      <protection hidden="1"/>
    </xf>
    <xf numFmtId="168" fontId="18" fillId="2" borderId="2" xfId="9" applyNumberFormat="1" applyFont="1" applyFill="1" applyBorder="1" applyAlignment="1" applyProtection="1">
      <alignment vertical="center"/>
      <protection hidden="1"/>
    </xf>
    <xf numFmtId="0" fontId="18" fillId="4" borderId="28" xfId="7" applyFont="1" applyFill="1" applyBorder="1" applyAlignment="1" applyProtection="1">
      <alignment horizontal="left" vertical="center"/>
      <protection hidden="1"/>
    </xf>
    <xf numFmtId="0" fontId="18" fillId="4" borderId="3" xfId="7" applyFont="1" applyFill="1" applyBorder="1" applyAlignment="1" applyProtection="1">
      <alignment horizontal="left" vertical="center"/>
      <protection hidden="1"/>
    </xf>
    <xf numFmtId="0" fontId="18" fillId="4" borderId="4" xfId="7" applyFont="1" applyFill="1" applyBorder="1" applyAlignment="1" applyProtection="1">
      <alignment horizontal="left" vertical="center"/>
      <protection hidden="1"/>
    </xf>
    <xf numFmtId="168" fontId="18" fillId="0" borderId="5" xfId="9" applyNumberFormat="1" applyFont="1" applyBorder="1" applyAlignment="1" applyProtection="1">
      <alignment vertical="center"/>
      <protection hidden="1"/>
    </xf>
    <xf numFmtId="168" fontId="17" fillId="2" borderId="15" xfId="9" applyNumberFormat="1" applyFont="1" applyFill="1" applyBorder="1" applyAlignment="1" applyProtection="1">
      <alignment vertical="center"/>
      <protection hidden="1"/>
    </xf>
    <xf numFmtId="0" fontId="18" fillId="4" borderId="9" xfId="7" applyFont="1" applyFill="1" applyBorder="1" applyAlignment="1" applyProtection="1">
      <alignment horizontal="center" vertical="center"/>
      <protection hidden="1"/>
    </xf>
    <xf numFmtId="168" fontId="18" fillId="2" borderId="21" xfId="7" applyNumberFormat="1" applyFont="1" applyFill="1" applyBorder="1" applyAlignment="1" applyProtection="1">
      <alignment horizontal="right" vertical="center"/>
      <protection hidden="1"/>
    </xf>
    <xf numFmtId="168" fontId="18" fillId="2" borderId="32" xfId="9" applyNumberFormat="1" applyFont="1" applyFill="1" applyBorder="1" applyAlignment="1" applyProtection="1">
      <alignment vertical="center"/>
      <protection hidden="1"/>
    </xf>
    <xf numFmtId="0" fontId="18" fillId="4" borderId="29" xfId="7" applyFont="1" applyFill="1" applyBorder="1" applyAlignment="1" applyProtection="1">
      <alignment horizontal="center" vertical="center"/>
      <protection hidden="1"/>
    </xf>
    <xf numFmtId="166" fontId="17" fillId="0" borderId="25" xfId="9" applyFont="1" applyBorder="1" applyAlignment="1" applyProtection="1">
      <alignment vertical="center"/>
      <protection hidden="1"/>
    </xf>
    <xf numFmtId="168" fontId="18" fillId="2" borderId="1" xfId="9" applyNumberFormat="1" applyFont="1" applyFill="1" applyBorder="1" applyAlignment="1" applyProtection="1">
      <alignment vertical="center"/>
      <protection hidden="1"/>
    </xf>
    <xf numFmtId="168" fontId="17" fillId="2" borderId="3" xfId="9" applyNumberFormat="1" applyFont="1" applyFill="1" applyBorder="1" applyAlignment="1" applyProtection="1">
      <alignment vertical="center"/>
      <protection hidden="1"/>
    </xf>
    <xf numFmtId="168" fontId="17" fillId="2" borderId="5" xfId="9" applyNumberFormat="1" applyFont="1" applyFill="1" applyBorder="1" applyAlignment="1" applyProtection="1">
      <alignment vertical="center"/>
      <protection hidden="1"/>
    </xf>
    <xf numFmtId="168" fontId="18" fillId="2" borderId="22" xfId="7" applyNumberFormat="1" applyFont="1" applyFill="1" applyBorder="1" applyAlignment="1" applyProtection="1">
      <alignment horizontal="right" vertical="center"/>
      <protection hidden="1"/>
    </xf>
    <xf numFmtId="168" fontId="18" fillId="2" borderId="23" xfId="9" applyNumberFormat="1" applyFont="1" applyFill="1" applyBorder="1" applyAlignment="1" applyProtection="1">
      <alignment vertical="center"/>
      <protection hidden="1"/>
    </xf>
    <xf numFmtId="0" fontId="18" fillId="4" borderId="18" xfId="7" applyFont="1" applyFill="1" applyBorder="1" applyAlignment="1" applyProtection="1">
      <alignment horizontal="center" vertical="center"/>
      <protection hidden="1"/>
    </xf>
    <xf numFmtId="168" fontId="18" fillId="2" borderId="19" xfId="7" applyNumberFormat="1" applyFont="1" applyFill="1" applyBorder="1" applyAlignment="1" applyProtection="1">
      <alignment horizontal="right" vertical="center"/>
      <protection hidden="1"/>
    </xf>
    <xf numFmtId="168" fontId="18" fillId="2" borderId="20" xfId="7" applyNumberFormat="1" applyFont="1" applyFill="1" applyBorder="1" applyAlignment="1" applyProtection="1">
      <alignment vertical="center"/>
      <protection hidden="1"/>
    </xf>
    <xf numFmtId="0" fontId="18" fillId="0" borderId="0" xfId="7" applyFont="1" applyAlignment="1" applyProtection="1">
      <alignment horizontal="center" vertical="center"/>
      <protection hidden="1"/>
    </xf>
    <xf numFmtId="168" fontId="18" fillId="0" borderId="0" xfId="7" applyNumberFormat="1" applyFont="1" applyAlignment="1" applyProtection="1">
      <alignment vertical="center"/>
      <protection hidden="1"/>
    </xf>
    <xf numFmtId="166" fontId="17" fillId="0" borderId="0" xfId="7" applyNumberFormat="1" applyFont="1" applyAlignment="1" applyProtection="1">
      <alignment vertical="center"/>
      <protection hidden="1"/>
    </xf>
    <xf numFmtId="0" fontId="18" fillId="0" borderId="6" xfId="7" applyFont="1" applyBorder="1" applyAlignment="1" applyProtection="1">
      <alignment horizontal="center" vertical="center"/>
      <protection hidden="1"/>
    </xf>
    <xf numFmtId="1" fontId="18" fillId="3" borderId="39" xfId="7" applyNumberFormat="1" applyFont="1" applyFill="1" applyBorder="1" applyAlignment="1" applyProtection="1">
      <alignment horizontal="center" vertical="center"/>
      <protection hidden="1"/>
    </xf>
    <xf numFmtId="1" fontId="18" fillId="3" borderId="40" xfId="7" applyNumberFormat="1" applyFont="1" applyFill="1" applyBorder="1" applyAlignment="1" applyProtection="1">
      <alignment horizontal="center" vertical="center"/>
      <protection hidden="1"/>
    </xf>
    <xf numFmtId="0" fontId="18" fillId="0" borderId="28" xfId="7" applyFont="1" applyBorder="1" applyAlignment="1" applyProtection="1">
      <alignment horizontal="center" vertical="center"/>
      <protection hidden="1"/>
    </xf>
    <xf numFmtId="1" fontId="17" fillId="0" borderId="3" xfId="7" applyNumberFormat="1" applyFont="1" applyBorder="1" applyAlignment="1" applyProtection="1">
      <alignment horizontal="center" vertical="center"/>
      <protection hidden="1"/>
    </xf>
    <xf numFmtId="1" fontId="17" fillId="0" borderId="4" xfId="7" applyNumberFormat="1" applyFont="1" applyBorder="1" applyAlignment="1" applyProtection="1">
      <alignment horizontal="center" vertical="center"/>
      <protection hidden="1"/>
    </xf>
    <xf numFmtId="0" fontId="17" fillId="0" borderId="9" xfId="7" applyFont="1" applyBorder="1" applyAlignment="1" applyProtection="1">
      <alignment vertical="center"/>
      <protection hidden="1"/>
    </xf>
    <xf numFmtId="0" fontId="18" fillId="0" borderId="9" xfId="7" applyFont="1" applyBorder="1" applyAlignment="1" applyProtection="1">
      <alignment horizontal="left" vertical="center"/>
      <protection hidden="1"/>
    </xf>
    <xf numFmtId="168" fontId="18" fillId="2" borderId="3" xfId="9" applyNumberFormat="1" applyFont="1" applyFill="1" applyBorder="1" applyAlignment="1" applyProtection="1">
      <alignment vertical="center"/>
      <protection hidden="1"/>
    </xf>
    <xf numFmtId="168" fontId="18" fillId="2" borderId="5" xfId="9" applyNumberFormat="1" applyFont="1" applyFill="1" applyBorder="1" applyAlignment="1" applyProtection="1">
      <alignment vertical="center"/>
      <protection hidden="1"/>
    </xf>
    <xf numFmtId="0" fontId="18" fillId="0" borderId="28" xfId="7" applyFont="1" applyBorder="1" applyAlignment="1" applyProtection="1">
      <alignment horizontal="left" vertical="center"/>
      <protection hidden="1"/>
    </xf>
    <xf numFmtId="168" fontId="18" fillId="0" borderId="3" xfId="9" applyNumberFormat="1" applyFont="1" applyBorder="1" applyAlignment="1" applyProtection="1">
      <alignment vertical="center"/>
      <protection hidden="1"/>
    </xf>
    <xf numFmtId="168" fontId="18" fillId="0" borderId="4" xfId="9" applyNumberFormat="1" applyFont="1" applyBorder="1" applyAlignment="1" applyProtection="1">
      <alignment vertical="center"/>
      <protection hidden="1"/>
    </xf>
    <xf numFmtId="168" fontId="18" fillId="2" borderId="22" xfId="9" applyNumberFormat="1" applyFont="1" applyFill="1" applyBorder="1" applyAlignment="1" applyProtection="1">
      <alignment vertical="center"/>
      <protection hidden="1"/>
    </xf>
    <xf numFmtId="168" fontId="18" fillId="4" borderId="3" xfId="9" applyNumberFormat="1" applyFont="1" applyFill="1" applyBorder="1" applyAlignment="1" applyProtection="1">
      <alignment vertical="center"/>
      <protection hidden="1"/>
    </xf>
    <xf numFmtId="168" fontId="18" fillId="4" borderId="4" xfId="9" applyNumberFormat="1" applyFont="1" applyFill="1" applyBorder="1" applyAlignment="1" applyProtection="1">
      <alignment vertical="center"/>
      <protection hidden="1"/>
    </xf>
    <xf numFmtId="168" fontId="18" fillId="4" borderId="5" xfId="9" applyNumberFormat="1" applyFont="1" applyFill="1" applyBorder="1" applyAlignment="1" applyProtection="1">
      <alignment vertical="center"/>
      <protection hidden="1"/>
    </xf>
    <xf numFmtId="0" fontId="18" fillId="0" borderId="43" xfId="7" applyFont="1" applyBorder="1" applyAlignment="1" applyProtection="1">
      <alignment horizontal="left" vertical="center"/>
      <protection hidden="1"/>
    </xf>
    <xf numFmtId="0" fontId="17" fillId="0" borderId="10" xfId="7" applyFont="1" applyBorder="1" applyAlignment="1" applyProtection="1">
      <alignment horizontal="left" vertical="center"/>
      <protection hidden="1"/>
    </xf>
    <xf numFmtId="168" fontId="17" fillId="2" borderId="37" xfId="9" applyNumberFormat="1" applyFont="1" applyFill="1" applyBorder="1" applyAlignment="1" applyProtection="1">
      <alignment vertical="center"/>
      <protection hidden="1"/>
    </xf>
    <xf numFmtId="168" fontId="17" fillId="2" borderId="46" xfId="9" applyNumberFormat="1" applyFont="1" applyFill="1" applyBorder="1" applyAlignment="1" applyProtection="1">
      <alignment vertical="center"/>
      <protection hidden="1"/>
    </xf>
    <xf numFmtId="0" fontId="17" fillId="0" borderId="43" xfId="7" applyFont="1" applyBorder="1" applyAlignment="1" applyProtection="1">
      <alignment horizontal="left" vertical="center"/>
      <protection hidden="1"/>
    </xf>
    <xf numFmtId="168" fontId="17" fillId="0" borderId="3" xfId="9" applyNumberFormat="1" applyFont="1" applyBorder="1" applyAlignment="1" applyProtection="1">
      <alignment vertical="center"/>
      <protection hidden="1"/>
    </xf>
    <xf numFmtId="168" fontId="17" fillId="0" borderId="4" xfId="9" applyNumberFormat="1" applyFont="1" applyBorder="1" applyAlignment="1" applyProtection="1">
      <alignment vertical="center"/>
      <protection hidden="1"/>
    </xf>
    <xf numFmtId="168" fontId="17" fillId="0" borderId="5" xfId="9" applyNumberFormat="1" applyFont="1" applyBorder="1" applyAlignment="1" applyProtection="1">
      <alignment vertical="center"/>
      <protection hidden="1"/>
    </xf>
    <xf numFmtId="0" fontId="18" fillId="0" borderId="18" xfId="7" applyFont="1" applyBorder="1" applyAlignment="1" applyProtection="1">
      <alignment horizontal="center" vertical="center"/>
      <protection hidden="1"/>
    </xf>
    <xf numFmtId="168" fontId="18" fillId="2" borderId="41" xfId="9" applyNumberFormat="1" applyFont="1" applyFill="1" applyBorder="1" applyAlignment="1" applyProtection="1">
      <alignment vertical="center"/>
      <protection hidden="1"/>
    </xf>
    <xf numFmtId="168" fontId="18" fillId="2" borderId="42" xfId="9" applyNumberFormat="1" applyFont="1" applyFill="1" applyBorder="1" applyAlignment="1" applyProtection="1">
      <alignment vertical="center"/>
      <protection hidden="1"/>
    </xf>
    <xf numFmtId="164" fontId="22" fillId="0" borderId="0" xfId="7" applyNumberFormat="1" applyFont="1" applyAlignment="1">
      <alignment horizontal="center" vertical="center"/>
    </xf>
    <xf numFmtId="1" fontId="18" fillId="0" borderId="25" xfId="0" applyNumberFormat="1" applyFont="1" applyBorder="1" applyAlignment="1" applyProtection="1">
      <alignment horizontal="center" vertical="center"/>
      <protection hidden="1"/>
    </xf>
    <xf numFmtId="0" fontId="18" fillId="0" borderId="25" xfId="0" applyFont="1" applyBorder="1" applyAlignment="1" applyProtection="1">
      <alignment vertical="center"/>
      <protection hidden="1"/>
    </xf>
    <xf numFmtId="0" fontId="18" fillId="0" borderId="25" xfId="0" applyFont="1" applyBorder="1" applyAlignment="1" applyProtection="1">
      <alignment horizontal="left" vertical="center"/>
      <protection hidden="1"/>
    </xf>
    <xf numFmtId="167" fontId="17" fillId="2" borderId="2" xfId="0" applyNumberFormat="1" applyFont="1" applyFill="1" applyBorder="1" applyAlignment="1" applyProtection="1">
      <alignment horizontal="center" vertical="center"/>
      <protection hidden="1"/>
    </xf>
    <xf numFmtId="167" fontId="18" fillId="2" borderId="1" xfId="0" applyNumberFormat="1" applyFont="1" applyFill="1" applyBorder="1" applyAlignment="1" applyProtection="1">
      <alignment horizontal="center" vertical="center"/>
      <protection hidden="1"/>
    </xf>
    <xf numFmtId="167" fontId="18" fillId="2" borderId="2" xfId="0" applyNumberFormat="1" applyFont="1" applyFill="1" applyBorder="1" applyAlignment="1" applyProtection="1">
      <alignment horizontal="center" vertical="center"/>
      <protection hidden="1"/>
    </xf>
    <xf numFmtId="0" fontId="17" fillId="0" borderId="25" xfId="0" applyFont="1" applyBorder="1" applyAlignment="1" applyProtection="1">
      <alignment horizontal="left" vertical="center"/>
      <protection hidden="1"/>
    </xf>
    <xf numFmtId="167" fontId="17" fillId="2" borderId="19" xfId="0" applyNumberFormat="1" applyFont="1" applyFill="1" applyBorder="1" applyAlignment="1" applyProtection="1">
      <alignment horizontal="center" vertical="center"/>
      <protection hidden="1"/>
    </xf>
    <xf numFmtId="167" fontId="17" fillId="2" borderId="20" xfId="0" applyNumberFormat="1" applyFont="1" applyFill="1" applyBorder="1" applyAlignment="1" applyProtection="1">
      <alignment horizontal="center" vertical="center"/>
      <protection hidden="1"/>
    </xf>
    <xf numFmtId="164" fontId="17" fillId="2" borderId="27" xfId="0" applyNumberFormat="1" applyFont="1" applyFill="1" applyBorder="1" applyAlignment="1" applyProtection="1">
      <alignment vertical="center"/>
      <protection hidden="1"/>
    </xf>
    <xf numFmtId="164" fontId="17" fillId="2" borderId="5" xfId="0" applyNumberFormat="1" applyFont="1" applyFill="1" applyBorder="1" applyAlignment="1" applyProtection="1">
      <alignment vertical="center"/>
      <protection hidden="1"/>
    </xf>
    <xf numFmtId="2" fontId="17" fillId="2" borderId="27" xfId="0" applyNumberFormat="1" applyFont="1" applyFill="1" applyBorder="1" applyAlignment="1" applyProtection="1">
      <alignment horizontal="center" vertical="center"/>
      <protection hidden="1"/>
    </xf>
    <xf numFmtId="2" fontId="17" fillId="2" borderId="5" xfId="0" applyNumberFormat="1" applyFont="1" applyFill="1" applyBorder="1" applyAlignment="1" applyProtection="1">
      <alignment horizontal="center" vertical="center"/>
      <protection hidden="1"/>
    </xf>
    <xf numFmtId="10" fontId="17" fillId="2" borderId="27" xfId="0" applyNumberFormat="1" applyFont="1" applyFill="1" applyBorder="1" applyAlignment="1" applyProtection="1">
      <alignment horizontal="center" vertical="center"/>
      <protection hidden="1"/>
    </xf>
    <xf numFmtId="10" fontId="17" fillId="2" borderId="5" xfId="0" applyNumberFormat="1" applyFont="1" applyFill="1" applyBorder="1" applyAlignment="1" applyProtection="1">
      <alignment horizontal="center" vertical="center"/>
      <protection hidden="1"/>
    </xf>
    <xf numFmtId="164" fontId="17" fillId="2" borderId="34" xfId="0" applyNumberFormat="1" applyFont="1" applyFill="1" applyBorder="1" applyAlignment="1" applyProtection="1">
      <alignment vertical="center"/>
      <protection hidden="1"/>
    </xf>
    <xf numFmtId="164" fontId="17" fillId="2" borderId="35" xfId="0" applyNumberFormat="1" applyFont="1" applyFill="1" applyBorder="1" applyAlignment="1" applyProtection="1">
      <alignment vertical="center"/>
      <protection hidden="1"/>
    </xf>
    <xf numFmtId="168" fontId="18" fillId="7" borderId="3" xfId="3" applyNumberFormat="1" applyFont="1" applyFill="1" applyBorder="1" applyAlignment="1" applyProtection="1">
      <alignment vertical="center"/>
      <protection hidden="1"/>
    </xf>
    <xf numFmtId="168" fontId="18" fillId="7" borderId="2" xfId="3" applyNumberFormat="1" applyFont="1" applyFill="1" applyBorder="1" applyAlignment="1" applyProtection="1">
      <alignment vertical="center"/>
      <protection hidden="1"/>
    </xf>
    <xf numFmtId="168" fontId="17" fillId="7" borderId="3" xfId="3" applyNumberFormat="1" applyFont="1" applyFill="1" applyBorder="1" applyAlignment="1" applyProtection="1">
      <alignment vertical="center"/>
      <protection hidden="1"/>
    </xf>
    <xf numFmtId="168" fontId="17" fillId="7" borderId="2" xfId="3" applyNumberFormat="1" applyFont="1" applyFill="1" applyBorder="1" applyAlignment="1" applyProtection="1">
      <alignment vertical="center"/>
      <protection hidden="1"/>
    </xf>
    <xf numFmtId="168" fontId="28" fillId="7" borderId="3" xfId="3" applyNumberFormat="1" applyFont="1" applyFill="1" applyBorder="1" applyAlignment="1" applyProtection="1">
      <alignment vertical="center"/>
      <protection hidden="1"/>
    </xf>
    <xf numFmtId="168" fontId="28" fillId="7" borderId="2" xfId="3" applyNumberFormat="1" applyFont="1" applyFill="1" applyBorder="1" applyAlignment="1" applyProtection="1">
      <alignment vertical="center"/>
      <protection hidden="1"/>
    </xf>
    <xf numFmtId="168" fontId="19" fillId="7" borderId="3" xfId="3" applyNumberFormat="1" applyFont="1" applyFill="1" applyBorder="1" applyAlignment="1" applyProtection="1">
      <alignment vertical="center"/>
      <protection hidden="1"/>
    </xf>
    <xf numFmtId="168" fontId="19" fillId="7" borderId="2" xfId="3" applyNumberFormat="1" applyFont="1" applyFill="1" applyBorder="1" applyAlignment="1" applyProtection="1">
      <alignment vertical="center"/>
      <protection hidden="1"/>
    </xf>
    <xf numFmtId="168" fontId="18" fillId="7" borderId="3" xfId="0" applyNumberFormat="1" applyFont="1" applyFill="1" applyBorder="1" applyAlignment="1" applyProtection="1">
      <alignment vertical="center"/>
      <protection hidden="1"/>
    </xf>
    <xf numFmtId="168" fontId="18" fillId="7" borderId="2" xfId="0" applyNumberFormat="1" applyFont="1" applyFill="1" applyBorder="1" applyAlignment="1" applyProtection="1">
      <alignment vertical="center"/>
      <protection hidden="1"/>
    </xf>
    <xf numFmtId="168" fontId="17" fillId="7" borderId="1" xfId="3" applyNumberFormat="1" applyFont="1" applyFill="1" applyBorder="1" applyAlignment="1" applyProtection="1">
      <alignment vertical="center"/>
      <protection hidden="1"/>
    </xf>
    <xf numFmtId="168" fontId="17" fillId="7" borderId="23" xfId="3" applyNumberFormat="1" applyFont="1" applyFill="1" applyBorder="1" applyAlignment="1" applyProtection="1">
      <alignment vertical="center"/>
      <protection hidden="1"/>
    </xf>
    <xf numFmtId="168" fontId="18" fillId="7" borderId="19" xfId="3" applyNumberFormat="1" applyFont="1" applyFill="1" applyBorder="1" applyAlignment="1" applyProtection="1">
      <alignment vertical="center"/>
      <protection hidden="1"/>
    </xf>
    <xf numFmtId="168" fontId="18" fillId="7" borderId="20" xfId="3" applyNumberFormat="1" applyFont="1" applyFill="1" applyBorder="1" applyAlignment="1" applyProtection="1">
      <alignment vertical="center"/>
      <protection hidden="1"/>
    </xf>
    <xf numFmtId="168" fontId="28" fillId="7" borderId="5" xfId="3" applyNumberFormat="1" applyFont="1" applyFill="1" applyBorder="1" applyAlignment="1" applyProtection="1">
      <alignment vertical="center"/>
      <protection hidden="1"/>
    </xf>
    <xf numFmtId="168" fontId="28" fillId="7" borderId="1" xfId="3" applyNumberFormat="1" applyFont="1" applyFill="1" applyBorder="1" applyAlignment="1" applyProtection="1">
      <alignment vertical="center"/>
      <protection hidden="1"/>
    </xf>
    <xf numFmtId="164" fontId="17" fillId="0" borderId="0" xfId="0" applyNumberFormat="1" applyFont="1" applyProtection="1">
      <protection hidden="1"/>
    </xf>
    <xf numFmtId="0" fontId="13" fillId="0" borderId="9" xfId="0" applyFont="1" applyBorder="1" applyAlignment="1" applyProtection="1">
      <alignment horizontal="left" wrapText="1"/>
      <protection hidden="1"/>
    </xf>
    <xf numFmtId="0" fontId="18" fillId="0" borderId="0" xfId="0" applyFont="1" applyAlignment="1" applyProtection="1">
      <alignment horizontal="center" vertical="center" wrapText="1"/>
      <protection hidden="1"/>
    </xf>
    <xf numFmtId="0" fontId="17" fillId="0" borderId="0" xfId="0" applyFont="1" applyAlignment="1" applyProtection="1">
      <alignment horizontal="center" vertical="center"/>
      <protection hidden="1"/>
    </xf>
    <xf numFmtId="1" fontId="18" fillId="3" borderId="2" xfId="0" applyNumberFormat="1" applyFont="1" applyFill="1" applyBorder="1" applyAlignment="1" applyProtection="1">
      <alignment horizontal="center" vertical="center" wrapText="1"/>
      <protection hidden="1"/>
    </xf>
    <xf numFmtId="164" fontId="17" fillId="6" borderId="2" xfId="0" applyNumberFormat="1" applyFont="1" applyFill="1" applyBorder="1" applyAlignment="1">
      <alignment horizontal="center" vertical="center"/>
    </xf>
    <xf numFmtId="10" fontId="17" fillId="6" borderId="2" xfId="0" applyNumberFormat="1" applyFont="1" applyFill="1" applyBorder="1" applyAlignment="1">
      <alignment horizontal="center" vertical="center"/>
    </xf>
    <xf numFmtId="173" fontId="17" fillId="6" borderId="2" xfId="0" applyNumberFormat="1" applyFont="1" applyFill="1" applyBorder="1" applyAlignment="1">
      <alignment horizontal="center" vertical="center"/>
    </xf>
    <xf numFmtId="0" fontId="9" fillId="0" borderId="0" xfId="0" applyFont="1" applyAlignment="1">
      <alignment vertical="center"/>
    </xf>
    <xf numFmtId="2" fontId="17" fillId="6" borderId="2" xfId="0" applyNumberFormat="1" applyFont="1" applyFill="1" applyBorder="1" applyAlignment="1">
      <alignment horizontal="center" vertical="center"/>
    </xf>
    <xf numFmtId="0" fontId="26" fillId="0" borderId="0" xfId="7" applyFont="1" applyAlignment="1">
      <alignment vertical="center"/>
    </xf>
    <xf numFmtId="0" fontId="9" fillId="0" borderId="0" xfId="0" applyFont="1" applyAlignment="1">
      <alignment vertical="center" wrapText="1"/>
    </xf>
    <xf numFmtId="0" fontId="8" fillId="0" borderId="0" xfId="0" applyFont="1" applyAlignment="1">
      <alignment horizontal="center" vertical="center"/>
    </xf>
    <xf numFmtId="0" fontId="0" fillId="0" borderId="0" xfId="0" applyAlignment="1">
      <alignment vertical="center"/>
    </xf>
    <xf numFmtId="0" fontId="17" fillId="0" borderId="0" xfId="7" applyFont="1" applyAlignment="1">
      <alignment horizontal="right" vertical="center"/>
    </xf>
    <xf numFmtId="164" fontId="17" fillId="0" borderId="0" xfId="9" applyNumberFormat="1" applyFont="1" applyBorder="1" applyAlignment="1" applyProtection="1">
      <alignment horizontal="center" vertical="center"/>
    </xf>
    <xf numFmtId="0" fontId="20" fillId="0" borderId="0" xfId="7" applyFont="1" applyAlignment="1">
      <alignment vertical="center"/>
    </xf>
    <xf numFmtId="164" fontId="20" fillId="0" borderId="0" xfId="9" applyNumberFormat="1" applyFont="1" applyBorder="1" applyAlignment="1" applyProtection="1">
      <alignment vertical="center"/>
    </xf>
    <xf numFmtId="0" fontId="18" fillId="0" borderId="0" xfId="7" applyFont="1" applyAlignment="1">
      <alignment vertical="center"/>
    </xf>
    <xf numFmtId="166" fontId="17" fillId="0" borderId="0" xfId="9" applyFont="1" applyBorder="1" applyProtection="1"/>
    <xf numFmtId="0" fontId="34" fillId="0" borderId="0" xfId="6" applyFont="1" applyAlignment="1">
      <alignment vertical="center"/>
    </xf>
    <xf numFmtId="0" fontId="35" fillId="0" borderId="0" xfId="6" applyFont="1" applyAlignment="1">
      <alignment horizontal="center" vertical="center"/>
    </xf>
    <xf numFmtId="0" fontId="34" fillId="0" borderId="1" xfId="6" applyFont="1" applyBorder="1" applyAlignment="1" applyProtection="1">
      <alignment horizontal="center" vertical="center" wrapText="1"/>
      <protection locked="0"/>
    </xf>
    <xf numFmtId="0" fontId="18" fillId="0" borderId="0" xfId="7" applyFont="1" applyAlignment="1">
      <alignment vertical="center" wrapText="1"/>
    </xf>
    <xf numFmtId="166" fontId="17" fillId="0" borderId="5" xfId="9" applyFont="1" applyBorder="1" applyAlignment="1" applyProtection="1">
      <alignment vertical="center"/>
    </xf>
    <xf numFmtId="164" fontId="18" fillId="0" borderId="17" xfId="9" applyNumberFormat="1" applyFont="1" applyBorder="1" applyAlignment="1" applyProtection="1">
      <alignment vertical="center"/>
      <protection locked="0"/>
    </xf>
    <xf numFmtId="0" fontId="18" fillId="0" borderId="18" xfId="7" applyFont="1" applyBorder="1" applyAlignment="1" applyProtection="1">
      <alignment horizontal="left" vertical="center"/>
      <protection hidden="1"/>
    </xf>
    <xf numFmtId="1" fontId="18" fillId="3" borderId="8" xfId="0" applyNumberFormat="1" applyFont="1" applyFill="1" applyBorder="1" applyAlignment="1" applyProtection="1">
      <alignment horizontal="center" vertical="center"/>
      <protection hidden="1"/>
    </xf>
    <xf numFmtId="168" fontId="17" fillId="0" borderId="21" xfId="0" applyNumberFormat="1" applyFont="1" applyBorder="1" applyAlignment="1" applyProtection="1">
      <alignment vertical="center"/>
      <protection locked="0" hidden="1"/>
    </xf>
    <xf numFmtId="168" fontId="17" fillId="0" borderId="32" xfId="0" applyNumberFormat="1" applyFont="1" applyBorder="1" applyAlignment="1" applyProtection="1">
      <alignment vertical="center"/>
      <protection locked="0" hidden="1"/>
    </xf>
    <xf numFmtId="168" fontId="17" fillId="0" borderId="1" xfId="0" applyNumberFormat="1" applyFont="1" applyBorder="1" applyAlignment="1" applyProtection="1">
      <alignment vertical="center"/>
      <protection locked="0" hidden="1"/>
    </xf>
    <xf numFmtId="168" fontId="17" fillId="0" borderId="2" xfId="0" applyNumberFormat="1" applyFont="1" applyBorder="1" applyAlignment="1" applyProtection="1">
      <alignment vertical="center"/>
      <protection locked="0" hidden="1"/>
    </xf>
    <xf numFmtId="168" fontId="18" fillId="6" borderId="19" xfId="0" applyNumberFormat="1" applyFont="1" applyFill="1" applyBorder="1" applyAlignment="1" applyProtection="1">
      <alignment vertical="center"/>
      <protection hidden="1"/>
    </xf>
    <xf numFmtId="168" fontId="18" fillId="6" borderId="20" xfId="0" applyNumberFormat="1" applyFont="1" applyFill="1" applyBorder="1" applyAlignment="1" applyProtection="1">
      <alignment vertical="center"/>
      <protection hidden="1"/>
    </xf>
    <xf numFmtId="164" fontId="18" fillId="0" borderId="1" xfId="9" applyNumberFormat="1" applyFont="1" applyBorder="1" applyAlignment="1" applyProtection="1">
      <alignment horizontal="center" vertical="center"/>
      <protection locked="0"/>
    </xf>
    <xf numFmtId="164" fontId="18" fillId="0" borderId="0" xfId="9" applyNumberFormat="1" applyFont="1" applyBorder="1" applyAlignment="1" applyProtection="1">
      <alignment horizontal="center" vertical="center"/>
      <protection locked="0"/>
    </xf>
    <xf numFmtId="7" fontId="31" fillId="0" borderId="0" xfId="2" applyNumberFormat="1" applyFont="1" applyFill="1" applyBorder="1" applyAlignment="1" applyProtection="1">
      <alignment horizontal="right" vertical="center" wrapText="1"/>
    </xf>
    <xf numFmtId="1" fontId="18" fillId="3" borderId="8" xfId="7" applyNumberFormat="1" applyFont="1" applyFill="1" applyBorder="1" applyAlignment="1" applyProtection="1">
      <alignment horizontal="center" vertical="center"/>
      <protection hidden="1"/>
    </xf>
    <xf numFmtId="0" fontId="18" fillId="4" borderId="0" xfId="7" applyFont="1" applyFill="1" applyAlignment="1" applyProtection="1">
      <alignment horizontal="center" vertical="center"/>
      <protection hidden="1"/>
    </xf>
    <xf numFmtId="168" fontId="17" fillId="0" borderId="36" xfId="0" applyNumberFormat="1" applyFont="1" applyBorder="1" applyAlignment="1" applyProtection="1">
      <alignment vertical="center"/>
      <protection locked="0" hidden="1"/>
    </xf>
    <xf numFmtId="1" fontId="18" fillId="0" borderId="0" xfId="0" applyNumberFormat="1" applyFont="1" applyAlignment="1" applyProtection="1">
      <alignment horizontal="center" vertical="center"/>
      <protection hidden="1"/>
    </xf>
    <xf numFmtId="0" fontId="17" fillId="0" borderId="0" xfId="0" applyFont="1" applyAlignment="1" applyProtection="1">
      <alignment horizontal="left" vertical="center"/>
      <protection hidden="1"/>
    </xf>
    <xf numFmtId="168" fontId="17" fillId="0" borderId="0" xfId="3" applyNumberFormat="1" applyFont="1" applyAlignment="1" applyProtection="1">
      <alignment vertical="center"/>
      <protection hidden="1"/>
    </xf>
    <xf numFmtId="168" fontId="17" fillId="4" borderId="0" xfId="3" applyNumberFormat="1" applyFont="1" applyFill="1" applyAlignment="1" applyProtection="1">
      <alignment vertical="center"/>
      <protection hidden="1"/>
    </xf>
    <xf numFmtId="6" fontId="18" fillId="2" borderId="19" xfId="9" applyNumberFormat="1" applyFont="1" applyFill="1" applyBorder="1" applyAlignment="1" applyProtection="1">
      <alignment vertical="center"/>
    </xf>
    <xf numFmtId="6" fontId="18" fillId="2" borderId="20" xfId="9" applyNumberFormat="1" applyFont="1" applyFill="1" applyBorder="1" applyAlignment="1" applyProtection="1">
      <alignment vertical="center"/>
    </xf>
    <xf numFmtId="10" fontId="33" fillId="6" borderId="1" xfId="8" applyNumberFormat="1" applyFont="1" applyFill="1" applyBorder="1" applyAlignment="1" applyProtection="1">
      <alignment horizontal="center" vertical="center"/>
    </xf>
    <xf numFmtId="174" fontId="32" fillId="0" borderId="1" xfId="2" applyNumberFormat="1" applyFont="1" applyBorder="1" applyAlignment="1" applyProtection="1">
      <alignment horizontal="right" vertical="center" wrapText="1"/>
      <protection locked="0"/>
    </xf>
    <xf numFmtId="174" fontId="45" fillId="6" borderId="1" xfId="2" applyNumberFormat="1" applyFont="1" applyFill="1" applyBorder="1" applyAlignment="1" applyProtection="1">
      <alignment horizontal="right" vertical="center" wrapText="1"/>
    </xf>
    <xf numFmtId="174" fontId="43" fillId="6" borderId="1" xfId="2" applyNumberFormat="1" applyFont="1" applyFill="1" applyBorder="1" applyAlignment="1" applyProtection="1">
      <alignment horizontal="right" vertical="center" wrapText="1"/>
    </xf>
    <xf numFmtId="0" fontId="34" fillId="0" borderId="9" xfId="6" applyFont="1" applyBorder="1" applyAlignment="1" applyProtection="1">
      <alignment horizontal="justify" vertical="center" wrapText="1"/>
      <protection locked="0"/>
    </xf>
    <xf numFmtId="174" fontId="32" fillId="6" borderId="2" xfId="2" applyNumberFormat="1" applyFont="1" applyFill="1" applyBorder="1" applyAlignment="1" applyProtection="1">
      <alignment horizontal="right" vertical="center" wrapText="1"/>
    </xf>
    <xf numFmtId="174" fontId="43" fillId="6" borderId="2" xfId="2" applyNumberFormat="1" applyFont="1" applyFill="1" applyBorder="1" applyAlignment="1" applyProtection="1">
      <alignment horizontal="right" vertical="center" wrapText="1"/>
    </xf>
    <xf numFmtId="174" fontId="45" fillId="6" borderId="2" xfId="2" applyNumberFormat="1" applyFont="1" applyFill="1" applyBorder="1" applyAlignment="1" applyProtection="1">
      <alignment horizontal="right" vertical="center" wrapText="1"/>
    </xf>
    <xf numFmtId="5" fontId="43" fillId="6" borderId="2" xfId="2" applyNumberFormat="1" applyFont="1" applyFill="1" applyBorder="1" applyAlignment="1" applyProtection="1">
      <alignment horizontal="right" vertical="center" wrapText="1"/>
    </xf>
    <xf numFmtId="5" fontId="45" fillId="6" borderId="2" xfId="2" applyNumberFormat="1" applyFont="1" applyFill="1" applyBorder="1" applyAlignment="1" applyProtection="1">
      <alignment horizontal="right" vertical="center" wrapText="1"/>
    </xf>
    <xf numFmtId="174" fontId="45" fillId="6" borderId="19" xfId="2" applyNumberFormat="1" applyFont="1" applyFill="1" applyBorder="1" applyAlignment="1" applyProtection="1">
      <alignment horizontal="right" vertical="center" wrapText="1"/>
    </xf>
    <xf numFmtId="174" fontId="45" fillId="6" borderId="20" xfId="2" applyNumberFormat="1" applyFont="1" applyFill="1" applyBorder="1" applyAlignment="1" applyProtection="1">
      <alignment horizontal="right" vertical="center" wrapText="1"/>
    </xf>
    <xf numFmtId="5" fontId="32" fillId="6" borderId="2" xfId="2" applyNumberFormat="1" applyFont="1" applyFill="1" applyBorder="1" applyAlignment="1" applyProtection="1">
      <alignment horizontal="right" vertical="center" wrapText="1"/>
    </xf>
    <xf numFmtId="0" fontId="13" fillId="0" borderId="9" xfId="0" applyFont="1" applyBorder="1" applyAlignment="1" applyProtection="1">
      <alignment horizontal="justify" vertical="center"/>
      <protection locked="0"/>
    </xf>
    <xf numFmtId="0" fontId="40" fillId="6" borderId="29" xfId="0" applyFont="1" applyFill="1" applyBorder="1" applyAlignment="1">
      <alignment horizontal="right" vertical="center" wrapText="1"/>
    </xf>
    <xf numFmtId="0" fontId="34" fillId="0" borderId="0" xfId="6" applyFont="1" applyAlignment="1">
      <alignment horizontal="center" vertical="center" wrapText="1"/>
    </xf>
    <xf numFmtId="0" fontId="34" fillId="6" borderId="56" xfId="6" applyFont="1" applyFill="1" applyBorder="1" applyAlignment="1">
      <alignment horizontal="justify" vertical="center" wrapText="1"/>
    </xf>
    <xf numFmtId="0" fontId="34" fillId="6" borderId="57" xfId="6" applyFont="1" applyFill="1" applyBorder="1" applyAlignment="1">
      <alignment horizontal="center" vertical="center" wrapText="1"/>
    </xf>
    <xf numFmtId="0" fontId="13" fillId="6" borderId="57" xfId="6" applyFont="1" applyFill="1" applyBorder="1" applyAlignment="1">
      <alignment horizontal="center" vertical="center" wrapText="1"/>
    </xf>
    <xf numFmtId="0" fontId="35" fillId="6" borderId="57" xfId="6" applyFont="1" applyFill="1" applyBorder="1" applyAlignment="1">
      <alignment horizontal="center" vertical="center" textRotation="90" wrapText="1"/>
    </xf>
    <xf numFmtId="0" fontId="13" fillId="6" borderId="36" xfId="6" applyFont="1" applyFill="1" applyBorder="1" applyAlignment="1">
      <alignment horizontal="center" vertical="center" wrapText="1"/>
    </xf>
    <xf numFmtId="0" fontId="36" fillId="0" borderId="0" xfId="6" applyFont="1" applyAlignment="1">
      <alignment horizontal="right" vertical="center" wrapText="1"/>
    </xf>
    <xf numFmtId="10" fontId="33" fillId="0" borderId="0" xfId="6" applyNumberFormat="1" applyFont="1" applyAlignment="1">
      <alignment horizontal="center" vertical="center" wrapText="1"/>
    </xf>
    <xf numFmtId="0" fontId="44" fillId="6" borderId="6" xfId="6" applyFont="1" applyFill="1" applyBorder="1" applyAlignment="1">
      <alignment horizontal="justify" vertical="center" wrapText="1"/>
    </xf>
    <xf numFmtId="175" fontId="33" fillId="6" borderId="1" xfId="6" applyNumberFormat="1" applyFont="1" applyFill="1" applyBorder="1" applyAlignment="1">
      <alignment horizontal="center" vertical="center" wrapText="1"/>
    </xf>
    <xf numFmtId="0" fontId="44" fillId="6" borderId="9" xfId="6" applyFont="1" applyFill="1" applyBorder="1" applyAlignment="1">
      <alignment horizontal="justify" vertical="center" wrapText="1"/>
    </xf>
    <xf numFmtId="0" fontId="44" fillId="6" borderId="9" xfId="6" applyFont="1" applyFill="1" applyBorder="1" applyAlignment="1">
      <alignment vertical="center" wrapText="1"/>
    </xf>
    <xf numFmtId="0" fontId="34" fillId="0" borderId="29" xfId="6" applyFont="1" applyBorder="1" applyAlignment="1">
      <alignment vertical="center"/>
    </xf>
    <xf numFmtId="0" fontId="35" fillId="0" borderId="0" xfId="6" applyFont="1" applyAlignment="1">
      <alignment vertical="center"/>
    </xf>
    <xf numFmtId="0" fontId="34" fillId="0" borderId="25" xfId="6" applyFont="1" applyBorder="1" applyAlignment="1">
      <alignment vertical="center"/>
    </xf>
    <xf numFmtId="0" fontId="11" fillId="6" borderId="11" xfId="0" applyFont="1" applyFill="1" applyBorder="1" applyAlignment="1">
      <alignment horizontal="center" vertical="center" wrapText="1"/>
    </xf>
    <xf numFmtId="0" fontId="13" fillId="6" borderId="1" xfId="6" applyFont="1" applyFill="1" applyBorder="1" applyAlignment="1">
      <alignment horizontal="center" vertical="center" wrapText="1"/>
    </xf>
    <xf numFmtId="0" fontId="13" fillId="6" borderId="2" xfId="6" applyFont="1" applyFill="1" applyBorder="1" applyAlignment="1">
      <alignment horizontal="center" vertical="center" wrapText="1"/>
    </xf>
    <xf numFmtId="0" fontId="36" fillId="6" borderId="9" xfId="6" applyFont="1" applyFill="1" applyBorder="1" applyAlignment="1">
      <alignment horizontal="justify" vertical="center" wrapText="1"/>
    </xf>
    <xf numFmtId="174" fontId="36" fillId="6" borderId="21" xfId="6" applyNumberFormat="1" applyFont="1" applyFill="1" applyBorder="1" applyAlignment="1">
      <alignment vertical="center"/>
    </xf>
    <xf numFmtId="174" fontId="36" fillId="6" borderId="32" xfId="6" applyNumberFormat="1" applyFont="1" applyFill="1" applyBorder="1" applyAlignment="1">
      <alignment vertical="center"/>
    </xf>
    <xf numFmtId="174" fontId="36" fillId="6" borderId="1" xfId="6" applyNumberFormat="1" applyFont="1" applyFill="1" applyBorder="1" applyAlignment="1">
      <alignment vertical="center"/>
    </xf>
    <xf numFmtId="174" fontId="36" fillId="6" borderId="2" xfId="6" applyNumberFormat="1" applyFont="1" applyFill="1" applyBorder="1" applyAlignment="1">
      <alignment vertical="center"/>
    </xf>
    <xf numFmtId="0" fontId="36" fillId="6" borderId="9" xfId="6" applyFont="1" applyFill="1" applyBorder="1" applyAlignment="1">
      <alignment vertical="center" wrapText="1"/>
    </xf>
    <xf numFmtId="5" fontId="36" fillId="6" borderId="2" xfId="6" applyNumberFormat="1" applyFont="1" applyFill="1" applyBorder="1" applyAlignment="1">
      <alignment vertical="center"/>
    </xf>
    <xf numFmtId="0" fontId="34" fillId="6" borderId="18" xfId="6" applyFont="1" applyFill="1" applyBorder="1" applyAlignment="1">
      <alignment vertical="center"/>
    </xf>
    <xf numFmtId="0" fontId="36" fillId="6" borderId="19" xfId="6" applyFont="1" applyFill="1" applyBorder="1" applyAlignment="1">
      <alignment horizontal="right" vertical="center"/>
    </xf>
    <xf numFmtId="174" fontId="36" fillId="6" borderId="19" xfId="6" applyNumberFormat="1" applyFont="1" applyFill="1" applyBorder="1" applyAlignment="1">
      <alignment vertical="center"/>
    </xf>
    <xf numFmtId="174" fontId="36" fillId="6" borderId="20" xfId="6" applyNumberFormat="1" applyFont="1" applyFill="1" applyBorder="1" applyAlignment="1">
      <alignment vertical="center"/>
    </xf>
    <xf numFmtId="0" fontId="11" fillId="6" borderId="37" xfId="0" applyFont="1" applyFill="1" applyBorder="1" applyAlignment="1">
      <alignment vertical="center" wrapText="1"/>
    </xf>
    <xf numFmtId="0" fontId="34" fillId="6" borderId="60" xfId="6" applyFont="1" applyFill="1" applyBorder="1" applyAlignment="1">
      <alignment vertical="center" textRotation="90" wrapText="1"/>
    </xf>
    <xf numFmtId="0" fontId="34" fillId="6" borderId="61" xfId="6" applyFont="1" applyFill="1" applyBorder="1" applyAlignment="1">
      <alignment vertical="center" textRotation="90" wrapText="1"/>
    </xf>
    <xf numFmtId="0" fontId="11" fillId="6" borderId="21" xfId="0" applyFont="1" applyFill="1" applyBorder="1" applyAlignment="1">
      <alignment vertical="center" wrapText="1"/>
    </xf>
    <xf numFmtId="0" fontId="34" fillId="6" borderId="63" xfId="6" applyFont="1" applyFill="1" applyBorder="1" applyAlignment="1">
      <alignment vertical="center" textRotation="90" wrapText="1"/>
    </xf>
    <xf numFmtId="0" fontId="34" fillId="6" borderId="64" xfId="6" applyFont="1" applyFill="1" applyBorder="1" applyAlignment="1">
      <alignment vertical="center" textRotation="90" wrapText="1"/>
    </xf>
    <xf numFmtId="0" fontId="34" fillId="0" borderId="29" xfId="6" applyFont="1" applyBorder="1" applyAlignment="1" applyProtection="1">
      <alignment vertical="center"/>
      <protection locked="0"/>
    </xf>
    <xf numFmtId="0" fontId="11" fillId="6" borderId="6" xfId="0" applyFont="1" applyFill="1" applyBorder="1" applyAlignment="1">
      <alignment horizontal="center" vertical="center" wrapText="1"/>
    </xf>
    <xf numFmtId="0" fontId="42" fillId="6" borderId="1" xfId="6" applyFont="1" applyFill="1" applyBorder="1" applyAlignment="1">
      <alignment horizontal="right" vertical="center" wrapText="1"/>
    </xf>
    <xf numFmtId="0" fontId="11" fillId="6" borderId="39" xfId="0" applyFont="1" applyFill="1" applyBorder="1" applyAlignment="1">
      <alignment vertical="center" wrapText="1"/>
    </xf>
    <xf numFmtId="0" fontId="13" fillId="6" borderId="7" xfId="6" applyFont="1" applyFill="1" applyBorder="1" applyAlignment="1">
      <alignment horizontal="center" vertical="center" wrapText="1"/>
    </xf>
    <xf numFmtId="0" fontId="34" fillId="6" borderId="66" xfId="6" applyFont="1" applyFill="1" applyBorder="1" applyAlignment="1">
      <alignment vertical="center" textRotation="90" wrapText="1"/>
    </xf>
    <xf numFmtId="0" fontId="34" fillId="6" borderId="67" xfId="6" applyFont="1" applyFill="1" applyBorder="1" applyAlignment="1">
      <alignment vertical="center" textRotation="90" wrapText="1"/>
    </xf>
    <xf numFmtId="0" fontId="13" fillId="6" borderId="8" xfId="6" applyFont="1" applyFill="1" applyBorder="1" applyAlignment="1">
      <alignment horizontal="center" vertical="center" wrapText="1"/>
    </xf>
    <xf numFmtId="0" fontId="26" fillId="0" borderId="0" xfId="7" applyFont="1" applyAlignment="1">
      <alignment horizontal="center" vertical="center"/>
    </xf>
    <xf numFmtId="0" fontId="37" fillId="0" borderId="0" xfId="7" applyFont="1" applyAlignment="1">
      <alignment horizontal="right" vertical="center"/>
    </xf>
    <xf numFmtId="0" fontId="26" fillId="0" borderId="0" xfId="7" applyFont="1" applyAlignment="1">
      <alignment horizontal="center" vertical="center" wrapText="1"/>
    </xf>
    <xf numFmtId="0" fontId="10" fillId="6" borderId="0" xfId="0" applyFont="1" applyFill="1" applyAlignment="1">
      <alignment horizontal="center" vertical="center" wrapText="1"/>
    </xf>
    <xf numFmtId="0" fontId="37" fillId="0" borderId="3" xfId="9" quotePrefix="1" applyNumberFormat="1" applyFont="1" applyBorder="1" applyAlignment="1" applyProtection="1">
      <alignment horizontal="center" vertical="center" wrapText="1"/>
      <protection locked="0"/>
    </xf>
    <xf numFmtId="0" fontId="37" fillId="0" borderId="4" xfId="9" applyNumberFormat="1" applyFont="1" applyBorder="1" applyAlignment="1" applyProtection="1">
      <alignment horizontal="center" vertical="center" wrapText="1"/>
      <protection locked="0"/>
    </xf>
    <xf numFmtId="0" fontId="37" fillId="0" borderId="27" xfId="9" applyNumberFormat="1" applyFont="1" applyBorder="1" applyAlignment="1" applyProtection="1">
      <alignment horizontal="center" vertical="center" wrapText="1"/>
      <protection locked="0"/>
    </xf>
    <xf numFmtId="0" fontId="10" fillId="0" borderId="0" xfId="0" applyFont="1" applyAlignment="1">
      <alignment horizontal="center" vertical="center" wrapText="1"/>
    </xf>
    <xf numFmtId="0" fontId="26" fillId="0" borderId="0" xfId="7" applyFont="1" applyAlignment="1">
      <alignment horizontal="right" vertical="center"/>
    </xf>
    <xf numFmtId="164" fontId="18" fillId="0" borderId="0" xfId="9" applyNumberFormat="1" applyFont="1" applyBorder="1" applyAlignment="1" applyProtection="1">
      <alignment horizontal="center" vertical="center" wrapText="1"/>
    </xf>
    <xf numFmtId="0" fontId="17" fillId="0" borderId="0" xfId="7" applyFont="1" applyAlignment="1">
      <alignment horizontal="right" vertical="center"/>
    </xf>
    <xf numFmtId="164" fontId="26" fillId="0" borderId="48" xfId="9" applyNumberFormat="1" applyFont="1" applyBorder="1" applyAlignment="1" applyProtection="1">
      <alignment horizontal="center" vertical="center" wrapText="1"/>
      <protection locked="0"/>
    </xf>
    <xf numFmtId="164" fontId="26" fillId="0" borderId="49" xfId="9" applyNumberFormat="1" applyFont="1" applyBorder="1" applyAlignment="1" applyProtection="1">
      <alignment horizontal="center" vertical="center" wrapText="1"/>
      <protection locked="0"/>
    </xf>
    <xf numFmtId="164" fontId="26" fillId="0" borderId="50" xfId="9" applyNumberFormat="1" applyFont="1" applyBorder="1" applyAlignment="1" applyProtection="1">
      <alignment horizontal="center" vertical="center" wrapText="1"/>
      <protection locked="0"/>
    </xf>
    <xf numFmtId="0" fontId="37" fillId="0" borderId="0" xfId="7" applyFont="1" applyAlignment="1">
      <alignment horizontal="center" vertical="center" wrapText="1"/>
    </xf>
    <xf numFmtId="164" fontId="37" fillId="0" borderId="3" xfId="9" applyNumberFormat="1" applyFont="1" applyBorder="1" applyAlignment="1" applyProtection="1">
      <alignment horizontal="center" vertical="center" wrapText="1"/>
      <protection locked="0"/>
    </xf>
    <xf numFmtId="164" fontId="37" fillId="0" borderId="4" xfId="9" applyNumberFormat="1" applyFont="1" applyBorder="1" applyAlignment="1" applyProtection="1">
      <alignment horizontal="center" vertical="center" wrapText="1"/>
      <protection locked="0"/>
    </xf>
    <xf numFmtId="164" fontId="37" fillId="0" borderId="27" xfId="9" applyNumberFormat="1" applyFont="1" applyBorder="1" applyAlignment="1" applyProtection="1">
      <alignment horizontal="center" vertical="center" wrapText="1"/>
      <protection locked="0"/>
    </xf>
    <xf numFmtId="0" fontId="11" fillId="0" borderId="0" xfId="0" applyFont="1" applyAlignment="1">
      <alignment horizontal="center" vertical="center" wrapText="1"/>
    </xf>
    <xf numFmtId="174" fontId="35" fillId="6" borderId="12" xfId="6" applyNumberFormat="1" applyFont="1" applyFill="1" applyBorder="1" applyAlignment="1">
      <alignment horizontal="center" vertical="center" wrapText="1"/>
    </xf>
    <xf numFmtId="174" fontId="35" fillId="6" borderId="33" xfId="6" applyNumberFormat="1" applyFont="1" applyFill="1" applyBorder="1" applyAlignment="1">
      <alignment horizontal="center" vertical="center" wrapText="1"/>
    </xf>
    <xf numFmtId="174" fontId="35" fillId="6" borderId="60" xfId="6" applyNumberFormat="1" applyFont="1" applyFill="1" applyBorder="1" applyAlignment="1">
      <alignment horizontal="center" vertical="center" wrapText="1"/>
    </xf>
    <xf numFmtId="174" fontId="35" fillId="6" borderId="61" xfId="6" applyNumberFormat="1" applyFont="1" applyFill="1" applyBorder="1" applyAlignment="1">
      <alignment horizontal="center" vertical="center" wrapText="1"/>
    </xf>
    <xf numFmtId="174" fontId="35" fillId="6" borderId="15" xfId="6" applyNumberFormat="1" applyFont="1" applyFill="1" applyBorder="1" applyAlignment="1">
      <alignment horizontal="center" vertical="center" wrapText="1"/>
    </xf>
    <xf numFmtId="174" fontId="35" fillId="6" borderId="24" xfId="6" applyNumberFormat="1" applyFont="1" applyFill="1" applyBorder="1" applyAlignment="1">
      <alignment horizontal="center" vertical="center" wrapText="1"/>
    </xf>
    <xf numFmtId="174" fontId="44" fillId="6" borderId="62" xfId="6" applyNumberFormat="1" applyFont="1" applyFill="1" applyBorder="1" applyAlignment="1">
      <alignment horizontal="center" vertical="center" wrapText="1"/>
    </xf>
    <xf numFmtId="174" fontId="44" fillId="6" borderId="34" xfId="6" applyNumberFormat="1" applyFont="1" applyFill="1" applyBorder="1" applyAlignment="1">
      <alignment horizontal="center" vertical="center" wrapText="1"/>
    </xf>
    <xf numFmtId="0" fontId="34" fillId="6" borderId="12" xfId="6" applyFont="1" applyFill="1" applyBorder="1" applyAlignment="1">
      <alignment horizontal="center" vertical="center" textRotation="90" wrapText="1"/>
    </xf>
    <xf numFmtId="0" fontId="34" fillId="6" borderId="33" xfId="6" applyFont="1" applyFill="1" applyBorder="1" applyAlignment="1">
      <alignment horizontal="center" vertical="center" textRotation="90" wrapText="1"/>
    </xf>
    <xf numFmtId="0" fontId="34" fillId="6" borderId="60" xfId="6" applyFont="1" applyFill="1" applyBorder="1" applyAlignment="1">
      <alignment horizontal="center" vertical="center" textRotation="90" wrapText="1"/>
    </xf>
    <xf numFmtId="0" fontId="34" fillId="6" borderId="61" xfId="6" applyFont="1" applyFill="1" applyBorder="1" applyAlignment="1">
      <alignment horizontal="center" vertical="center" textRotation="90" wrapText="1"/>
    </xf>
    <xf numFmtId="0" fontId="34" fillId="6" borderId="63" xfId="6" applyFont="1" applyFill="1" applyBorder="1" applyAlignment="1">
      <alignment horizontal="center" vertical="center" textRotation="90" wrapText="1"/>
    </xf>
    <xf numFmtId="0" fontId="34" fillId="6" borderId="64" xfId="6" applyFont="1" applyFill="1" applyBorder="1" applyAlignment="1">
      <alignment horizontal="center" vertical="center" textRotation="90" wrapText="1"/>
    </xf>
    <xf numFmtId="0" fontId="44" fillId="6" borderId="28" xfId="6" applyFont="1" applyFill="1" applyBorder="1" applyAlignment="1">
      <alignment horizontal="right" vertical="center" wrapText="1"/>
    </xf>
    <xf numFmtId="0" fontId="44" fillId="6" borderId="27" xfId="6" applyFont="1" applyFill="1" applyBorder="1" applyAlignment="1">
      <alignment horizontal="right" vertical="center" wrapText="1"/>
    </xf>
    <xf numFmtId="0" fontId="44" fillId="6" borderId="31" xfId="6" applyFont="1" applyFill="1" applyBorder="1" applyAlignment="1">
      <alignment horizontal="center" vertical="center" wrapText="1"/>
    </xf>
    <xf numFmtId="0" fontId="44" fillId="6" borderId="30" xfId="6" applyFont="1" applyFill="1" applyBorder="1" applyAlignment="1">
      <alignment horizontal="center" vertical="center" wrapText="1"/>
    </xf>
    <xf numFmtId="0" fontId="44" fillId="6" borderId="54" xfId="6"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55"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44" fillId="6" borderId="65" xfId="6" applyFont="1" applyFill="1" applyBorder="1" applyAlignment="1">
      <alignment horizontal="right" vertical="center" wrapText="1"/>
    </xf>
    <xf numFmtId="0" fontId="44" fillId="6" borderId="34" xfId="6" applyFont="1" applyFill="1" applyBorder="1" applyAlignment="1">
      <alignment horizontal="right" vertical="center" wrapText="1"/>
    </xf>
    <xf numFmtId="0" fontId="36" fillId="6" borderId="65" xfId="6" applyFont="1" applyFill="1" applyBorder="1" applyAlignment="1">
      <alignment horizontal="right" vertical="center"/>
    </xf>
    <xf numFmtId="0" fontId="36" fillId="6" borderId="34" xfId="6" applyFont="1" applyFill="1" applyBorder="1" applyAlignment="1">
      <alignment horizontal="right" vertical="center"/>
    </xf>
    <xf numFmtId="0" fontId="11" fillId="6" borderId="22" xfId="0" applyFont="1" applyFill="1" applyBorder="1" applyAlignment="1">
      <alignment horizontal="center" vertical="center" wrapText="1"/>
    </xf>
    <xf numFmtId="0" fontId="11" fillId="6" borderId="37" xfId="0" applyFont="1" applyFill="1" applyBorder="1" applyAlignment="1">
      <alignment horizontal="center" vertical="center" wrapText="1"/>
    </xf>
    <xf numFmtId="0" fontId="11" fillId="6" borderId="21" xfId="0" applyFont="1" applyFill="1" applyBorder="1" applyAlignment="1">
      <alignment horizontal="center" vertical="center" wrapText="1"/>
    </xf>
    <xf numFmtId="0" fontId="44" fillId="6" borderId="48" xfId="6" applyFont="1" applyFill="1" applyBorder="1" applyAlignment="1">
      <alignment horizontal="center" vertical="center" wrapText="1"/>
    </xf>
    <xf numFmtId="0" fontId="44" fillId="6" borderId="49" xfId="6" applyFont="1" applyFill="1" applyBorder="1" applyAlignment="1">
      <alignment horizontal="center" vertical="center" wrapText="1"/>
    </xf>
    <xf numFmtId="0" fontId="44" fillId="6" borderId="50" xfId="6" applyFont="1" applyFill="1" applyBorder="1" applyAlignment="1">
      <alignment horizontal="center" vertical="center" wrapText="1"/>
    </xf>
    <xf numFmtId="0" fontId="11" fillId="6" borderId="6"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39" xfId="0" applyFont="1" applyFill="1" applyBorder="1" applyAlignment="1">
      <alignment horizontal="center" vertical="center" wrapText="1"/>
    </xf>
    <xf numFmtId="0" fontId="11" fillId="6" borderId="40"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9" fillId="6" borderId="39" xfId="0" applyFont="1" applyFill="1" applyBorder="1" applyAlignment="1">
      <alignment horizontal="center" vertical="center" wrapText="1"/>
    </xf>
    <xf numFmtId="0" fontId="9" fillId="6" borderId="40" xfId="0" applyFont="1" applyFill="1" applyBorder="1" applyAlignment="1">
      <alignment horizontal="center" vertical="center" wrapText="1"/>
    </xf>
    <xf numFmtId="0" fontId="36" fillId="6" borderId="31" xfId="6" applyFont="1" applyFill="1" applyBorder="1" applyAlignment="1">
      <alignment horizontal="center" vertical="center" wrapText="1"/>
    </xf>
    <xf numFmtId="0" fontId="36" fillId="6" borderId="30" xfId="6" applyFont="1" applyFill="1" applyBorder="1" applyAlignment="1">
      <alignment horizontal="center" vertical="center" wrapText="1"/>
    </xf>
    <xf numFmtId="0" fontId="36" fillId="6" borderId="54" xfId="6" applyFont="1" applyFill="1" applyBorder="1" applyAlignment="1">
      <alignment horizontal="center" vertical="center" wrapText="1"/>
    </xf>
    <xf numFmtId="0" fontId="46" fillId="6" borderId="58" xfId="6" applyFont="1" applyFill="1" applyBorder="1" applyAlignment="1">
      <alignment horizontal="center" vertical="center" wrapText="1"/>
    </xf>
    <xf numFmtId="0" fontId="46" fillId="6" borderId="59" xfId="6" applyFont="1" applyFill="1" applyBorder="1" applyAlignment="1">
      <alignment horizontal="center" vertical="center" wrapText="1"/>
    </xf>
    <xf numFmtId="0" fontId="46" fillId="6" borderId="47" xfId="6" applyFont="1" applyFill="1" applyBorder="1" applyAlignment="1">
      <alignment horizontal="center" vertical="center" wrapText="1"/>
    </xf>
    <xf numFmtId="0" fontId="46" fillId="6" borderId="3" xfId="6" applyFont="1" applyFill="1" applyBorder="1" applyAlignment="1">
      <alignment horizontal="center" vertical="center" wrapText="1"/>
    </xf>
    <xf numFmtId="0" fontId="46" fillId="6" borderId="4" xfId="6" applyFont="1" applyFill="1" applyBorder="1" applyAlignment="1">
      <alignment horizontal="center" vertical="center" wrapText="1"/>
    </xf>
    <xf numFmtId="0" fontId="46" fillId="6" borderId="5" xfId="6" applyFont="1" applyFill="1" applyBorder="1" applyAlignment="1">
      <alignment horizontal="center" vertical="center" wrapText="1"/>
    </xf>
    <xf numFmtId="0" fontId="38" fillId="6" borderId="44" xfId="6" applyFont="1" applyFill="1" applyBorder="1" applyAlignment="1">
      <alignment horizontal="center" vertical="center" wrapText="1"/>
    </xf>
    <xf numFmtId="0" fontId="38" fillId="6" borderId="55" xfId="6" applyFont="1" applyFill="1" applyBorder="1" applyAlignment="1">
      <alignment horizontal="center" vertical="center" wrapText="1"/>
    </xf>
    <xf numFmtId="0" fontId="38" fillId="6" borderId="45" xfId="6" applyFont="1" applyFill="1" applyBorder="1" applyAlignment="1">
      <alignment horizontal="center" vertical="center" wrapText="1"/>
    </xf>
    <xf numFmtId="0" fontId="18" fillId="0" borderId="0" xfId="7" applyFont="1" applyAlignment="1">
      <alignment horizontal="center" vertical="center" wrapText="1"/>
    </xf>
    <xf numFmtId="0" fontId="30" fillId="0" borderId="0" xfId="7" applyFont="1" applyAlignment="1">
      <alignment horizontal="center" vertical="center" wrapText="1"/>
    </xf>
    <xf numFmtId="0" fontId="18" fillId="8" borderId="3" xfId="7" applyFont="1" applyFill="1" applyBorder="1" applyAlignment="1">
      <alignment horizontal="center" vertical="center" wrapText="1"/>
    </xf>
    <xf numFmtId="0" fontId="18" fillId="8" borderId="4" xfId="7" applyFont="1" applyFill="1" applyBorder="1" applyAlignment="1">
      <alignment horizontal="center" vertical="center" wrapText="1"/>
    </xf>
    <xf numFmtId="0" fontId="18" fillId="8" borderId="27" xfId="7" applyFont="1" applyFill="1" applyBorder="1" applyAlignment="1">
      <alignment horizontal="center" vertical="center" wrapText="1"/>
    </xf>
    <xf numFmtId="0" fontId="18" fillId="8" borderId="3" xfId="7" applyFont="1" applyFill="1" applyBorder="1" applyAlignment="1" applyProtection="1">
      <alignment horizontal="center" vertical="center"/>
      <protection locked="0"/>
    </xf>
    <xf numFmtId="0" fontId="18" fillId="8" borderId="4" xfId="7" applyFont="1" applyFill="1" applyBorder="1" applyAlignment="1" applyProtection="1">
      <alignment horizontal="center" vertical="center"/>
      <protection locked="0"/>
    </xf>
    <xf numFmtId="0" fontId="18" fillId="8" borderId="27" xfId="7" applyFont="1" applyFill="1" applyBorder="1" applyAlignment="1" applyProtection="1">
      <alignment horizontal="center" vertical="center"/>
      <protection locked="0"/>
    </xf>
    <xf numFmtId="0" fontId="18" fillId="8" borderId="3" xfId="7" applyFont="1" applyFill="1" applyBorder="1" applyAlignment="1" applyProtection="1">
      <alignment horizontal="center" vertical="center"/>
      <protection hidden="1"/>
    </xf>
    <xf numFmtId="0" fontId="18" fillId="8" borderId="4" xfId="7" applyFont="1" applyFill="1" applyBorder="1" applyAlignment="1" applyProtection="1">
      <alignment horizontal="center" vertical="center"/>
      <protection hidden="1"/>
    </xf>
    <xf numFmtId="0" fontId="18" fillId="8" borderId="27" xfId="7" applyFont="1" applyFill="1" applyBorder="1" applyAlignment="1" applyProtection="1">
      <alignment horizontal="center" vertical="center"/>
      <protection hidden="1"/>
    </xf>
    <xf numFmtId="0" fontId="18" fillId="8" borderId="12" xfId="0" applyFont="1" applyFill="1" applyBorder="1" applyAlignment="1" applyProtection="1">
      <alignment horizontal="center" vertical="center" wrapText="1"/>
      <protection hidden="1"/>
    </xf>
    <xf numFmtId="0" fontId="18" fillId="8" borderId="13" xfId="0" applyFont="1" applyFill="1" applyBorder="1" applyAlignment="1" applyProtection="1">
      <alignment horizontal="center" vertical="center" wrapText="1"/>
      <protection hidden="1"/>
    </xf>
    <xf numFmtId="0" fontId="18" fillId="8" borderId="33" xfId="0" applyFont="1" applyFill="1" applyBorder="1" applyAlignment="1" applyProtection="1">
      <alignment horizontal="center" vertical="center" wrapText="1"/>
      <protection hidden="1"/>
    </xf>
    <xf numFmtId="0" fontId="18" fillId="8" borderId="15" xfId="0" applyFont="1" applyFill="1" applyBorder="1" applyAlignment="1" applyProtection="1">
      <alignment horizontal="center" vertical="center" wrapText="1"/>
      <protection hidden="1"/>
    </xf>
    <xf numFmtId="0" fontId="18" fillId="8" borderId="16" xfId="0" applyFont="1" applyFill="1" applyBorder="1" applyAlignment="1" applyProtection="1">
      <alignment horizontal="center" vertical="center" wrapText="1"/>
      <protection hidden="1"/>
    </xf>
    <xf numFmtId="0" fontId="18" fillId="8" borderId="24" xfId="0" applyFont="1" applyFill="1" applyBorder="1" applyAlignment="1" applyProtection="1">
      <alignment horizontal="center" vertical="center" wrapText="1"/>
      <protection hidden="1"/>
    </xf>
    <xf numFmtId="0" fontId="17" fillId="0" borderId="48" xfId="0" applyFont="1" applyBorder="1" applyAlignment="1" applyProtection="1">
      <alignment horizontal="center" vertical="center" wrapText="1"/>
      <protection hidden="1"/>
    </xf>
    <xf numFmtId="0" fontId="17" fillId="0" borderId="51" xfId="0" applyFont="1" applyBorder="1" applyAlignment="1" applyProtection="1">
      <alignment horizontal="center" vertical="center" wrapText="1"/>
      <protection hidden="1"/>
    </xf>
    <xf numFmtId="0" fontId="18" fillId="0" borderId="31" xfId="0" applyFont="1" applyBorder="1" applyAlignment="1" applyProtection="1">
      <alignment horizontal="center" vertical="center"/>
      <protection hidden="1"/>
    </xf>
    <xf numFmtId="0" fontId="18" fillId="0" borderId="30" xfId="0" applyFont="1" applyBorder="1" applyAlignment="1" applyProtection="1">
      <alignment horizontal="center" vertical="center"/>
      <protection hidden="1"/>
    </xf>
    <xf numFmtId="0" fontId="13" fillId="0" borderId="44" xfId="0" applyFont="1" applyBorder="1" applyAlignment="1">
      <alignment horizontal="center"/>
    </xf>
    <xf numFmtId="0" fontId="13" fillId="0" borderId="45" xfId="0" applyFont="1" applyBorder="1" applyAlignment="1">
      <alignment horizontal="center"/>
    </xf>
    <xf numFmtId="0" fontId="18" fillId="0" borderId="38" xfId="0" applyFont="1" applyBorder="1" applyAlignment="1" applyProtection="1">
      <alignment horizontal="left" vertical="center"/>
      <protection hidden="1"/>
    </xf>
    <xf numFmtId="0" fontId="18" fillId="0" borderId="47" xfId="0" applyFont="1" applyBorder="1" applyAlignment="1" applyProtection="1">
      <alignment horizontal="left" vertical="center"/>
      <protection hidden="1"/>
    </xf>
    <xf numFmtId="0" fontId="18" fillId="0" borderId="0" xfId="0" applyFont="1" applyAlignment="1" applyProtection="1">
      <alignment horizontal="center" vertical="center"/>
      <protection hidden="1"/>
    </xf>
    <xf numFmtId="164" fontId="18" fillId="6" borderId="52" xfId="0" applyNumberFormat="1" applyFont="1" applyFill="1" applyBorder="1" applyAlignment="1">
      <alignment horizontal="center" vertical="center"/>
    </xf>
    <xf numFmtId="164" fontId="18" fillId="6" borderId="53" xfId="0" applyNumberFormat="1" applyFont="1" applyFill="1" applyBorder="1" applyAlignment="1">
      <alignment horizontal="center" vertical="center"/>
    </xf>
    <xf numFmtId="168" fontId="18" fillId="0" borderId="3" xfId="0" applyNumberFormat="1" applyFont="1" applyBorder="1" applyAlignment="1" applyProtection="1">
      <alignment horizontal="center" vertical="center"/>
      <protection hidden="1"/>
    </xf>
    <xf numFmtId="168" fontId="18" fillId="0" borderId="4" xfId="0" applyNumberFormat="1" applyFont="1" applyBorder="1" applyAlignment="1" applyProtection="1">
      <alignment horizontal="center" vertical="center"/>
      <protection hidden="1"/>
    </xf>
    <xf numFmtId="168" fontId="18" fillId="0" borderId="5" xfId="0" applyNumberFormat="1" applyFont="1" applyBorder="1" applyAlignment="1" applyProtection="1">
      <alignment horizontal="center" vertical="center"/>
      <protection hidden="1"/>
    </xf>
  </cellXfs>
  <cellStyles count="10">
    <cellStyle name="Euro" xfId="1" xr:uid="{D4B3B1B2-2122-491B-B7C2-F4A746EEE3D1}"/>
    <cellStyle name="Migliaia" xfId="2" builtinId="3"/>
    <cellStyle name="Normal_BPMercafir_0804_FINAL" xfId="3" xr:uid="{64622FBC-F9CC-4C62-A6B6-A28EA3D59C32}"/>
    <cellStyle name="Normal_edp prova_2" xfId="4" xr:uid="{DAF37DA0-9879-48DE-AD99-18ECCB4AA654}"/>
    <cellStyle name="Normale" xfId="0" builtinId="0"/>
    <cellStyle name="Normale 2" xfId="5" xr:uid="{389ABAE7-A5FD-464B-9A07-0D4341D4FD8A}"/>
    <cellStyle name="Normale 3" xfId="6" xr:uid="{EB5A53AA-4299-4BC7-8C96-C413C68FCB2A}"/>
    <cellStyle name="Normale_Analisi di bilancio modificato 1" xfId="7" xr:uid="{C1B48FFE-4BF5-4B78-AB92-CC6C1519B0F4}"/>
    <cellStyle name="Percentuale" xfId="8" builtinId="5"/>
    <cellStyle name="Valuta [0]_Analisi di bilancio modificato 1" xfId="9" xr:uid="{EDE8DA37-B284-440B-879A-0164EF31142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B9898-88F4-451B-80EC-E8E3BDFF80ED}">
  <sheetPr codeName="Foglio1"/>
  <dimension ref="A1:G77"/>
  <sheetViews>
    <sheetView showGridLines="0" tabSelected="1" workbookViewId="0">
      <selection activeCell="F11" sqref="F11:G11"/>
    </sheetView>
  </sheetViews>
  <sheetFormatPr defaultColWidth="9.109375" defaultRowHeight="13.2"/>
  <cols>
    <col min="1" max="1" width="24.88671875" style="63" customWidth="1"/>
    <col min="2" max="2" width="11.5546875" style="62" customWidth="1"/>
    <col min="3" max="3" width="9.109375" style="62" customWidth="1"/>
    <col min="4" max="4" width="28.88671875" style="62" customWidth="1"/>
    <col min="5" max="5" width="11.33203125" style="63" customWidth="1"/>
    <col min="6" max="6" width="22.88671875" style="63" customWidth="1"/>
    <col min="7" max="7" width="9.109375" style="63" customWidth="1"/>
    <col min="8" max="16384" width="9.109375" style="63"/>
  </cols>
  <sheetData>
    <row r="1" spans="1:7" s="61" customFormat="1" ht="15" customHeight="1">
      <c r="A1" s="382" t="s">
        <v>322</v>
      </c>
      <c r="B1" s="382"/>
      <c r="C1" s="382"/>
      <c r="D1" s="382"/>
      <c r="E1" s="382"/>
      <c r="F1" s="382"/>
      <c r="G1" s="382"/>
    </row>
    <row r="2" spans="1:7" s="61" customFormat="1" ht="15" customHeight="1">
      <c r="A2" s="286"/>
      <c r="B2" s="6"/>
      <c r="C2" s="6"/>
      <c r="D2" s="6"/>
      <c r="E2" s="11"/>
      <c r="F2" s="11"/>
      <c r="G2" s="11"/>
    </row>
    <row r="3" spans="1:7" s="61" customFormat="1" ht="15" customHeight="1">
      <c r="A3" s="398" t="s">
        <v>335</v>
      </c>
      <c r="B3" s="398"/>
      <c r="C3" s="398"/>
      <c r="D3" s="398"/>
      <c r="E3" s="398"/>
      <c r="F3" s="398"/>
      <c r="G3" s="398"/>
    </row>
    <row r="4" spans="1:7" s="61" customFormat="1" ht="15" customHeight="1">
      <c r="A4" s="398"/>
      <c r="B4" s="398"/>
      <c r="C4" s="398"/>
      <c r="D4" s="398"/>
      <c r="E4" s="398"/>
      <c r="F4" s="398"/>
      <c r="G4" s="398"/>
    </row>
    <row r="5" spans="1:7" s="61" customFormat="1" ht="9.75" customHeight="1">
      <c r="A5" s="287"/>
      <c r="B5" s="284"/>
      <c r="C5" s="284"/>
      <c r="D5" s="284"/>
      <c r="E5" s="284"/>
      <c r="F5" s="284"/>
      <c r="G5" s="284"/>
    </row>
    <row r="6" spans="1:7" s="61" customFormat="1" ht="15" customHeight="1">
      <c r="A6" s="398" t="s">
        <v>336</v>
      </c>
      <c r="B6" s="398"/>
      <c r="C6" s="398"/>
      <c r="D6" s="398"/>
      <c r="E6" s="398"/>
      <c r="F6" s="398"/>
      <c r="G6" s="398"/>
    </row>
    <row r="7" spans="1:7" s="61" customFormat="1" ht="15" customHeight="1">
      <c r="A7" s="398"/>
      <c r="B7" s="398"/>
      <c r="C7" s="398"/>
      <c r="D7" s="398"/>
      <c r="E7" s="398"/>
      <c r="F7" s="398"/>
      <c r="G7" s="398"/>
    </row>
    <row r="8" spans="1:7" s="61" customFormat="1" ht="15" customHeight="1">
      <c r="A8" s="287"/>
      <c r="B8" s="284"/>
      <c r="C8" s="284"/>
      <c r="D8" s="284"/>
      <c r="E8" s="284"/>
      <c r="F8" s="284"/>
      <c r="G8" s="284"/>
    </row>
    <row r="9" spans="1:7" s="61" customFormat="1" ht="15" customHeight="1">
      <c r="A9" s="387" t="s">
        <v>337</v>
      </c>
      <c r="B9" s="387"/>
      <c r="C9" s="387"/>
      <c r="D9" s="387"/>
      <c r="E9" s="387"/>
      <c r="F9" s="387"/>
      <c r="G9" s="387"/>
    </row>
    <row r="10" spans="1:7" s="61" customFormat="1" ht="15" customHeight="1">
      <c r="A10" s="288"/>
      <c r="B10" s="289"/>
      <c r="C10" s="6"/>
      <c r="D10" s="6"/>
      <c r="E10" s="11"/>
      <c r="F10" s="388" t="s">
        <v>352</v>
      </c>
      <c r="G10" s="388"/>
    </row>
    <row r="11" spans="1:7" s="61" customFormat="1" ht="15" customHeight="1">
      <c r="A11" s="288"/>
      <c r="B11" s="289"/>
      <c r="C11" s="6"/>
      <c r="D11" s="6"/>
      <c r="E11" s="11"/>
      <c r="F11" s="390" t="s">
        <v>384</v>
      </c>
      <c r="G11" s="390"/>
    </row>
    <row r="12" spans="1:7" s="61" customFormat="1" ht="15" customHeight="1">
      <c r="A12" s="383" t="s">
        <v>338</v>
      </c>
      <c r="B12" s="383"/>
      <c r="C12" s="383"/>
      <c r="D12" s="383"/>
      <c r="E12" s="383"/>
      <c r="F12" s="383"/>
      <c r="G12" s="383"/>
    </row>
    <row r="13" spans="1:7" s="61" customFormat="1" ht="24.75" customHeight="1">
      <c r="A13" s="389" t="s">
        <v>357</v>
      </c>
      <c r="B13" s="389"/>
      <c r="C13" s="389"/>
      <c r="D13" s="389"/>
      <c r="E13" s="389"/>
      <c r="F13" s="389"/>
      <c r="G13" s="389"/>
    </row>
    <row r="14" spans="1:7" s="61" customFormat="1" ht="15" customHeight="1">
      <c r="A14" s="11"/>
      <c r="B14" s="7"/>
      <c r="C14" s="7"/>
      <c r="D14" s="7"/>
      <c r="E14" s="11"/>
      <c r="F14" s="11"/>
      <c r="G14" s="11"/>
    </row>
    <row r="15" spans="1:7" s="61" customFormat="1" ht="15" customHeight="1" thickBot="1">
      <c r="A15" s="11"/>
      <c r="B15" s="7"/>
      <c r="C15" s="7"/>
      <c r="D15" s="7"/>
      <c r="E15" s="11"/>
      <c r="F15" s="11"/>
      <c r="G15" s="11"/>
    </row>
    <row r="16" spans="1:7" s="61" customFormat="1" ht="17.25" customHeight="1" thickBot="1">
      <c r="A16" s="382" t="s">
        <v>303</v>
      </c>
      <c r="B16" s="382"/>
      <c r="C16" s="391"/>
      <c r="D16" s="392"/>
      <c r="E16" s="393"/>
      <c r="F16" s="11"/>
      <c r="G16" s="11"/>
    </row>
    <row r="17" spans="1:7" s="61" customFormat="1" ht="15" customHeight="1">
      <c r="A17" s="11"/>
      <c r="B17" s="7"/>
      <c r="C17" s="7"/>
      <c r="D17" s="7"/>
      <c r="E17" s="11"/>
      <c r="F17" s="11"/>
      <c r="G17" s="11"/>
    </row>
    <row r="18" spans="1:7" s="61" customFormat="1" ht="15" customHeight="1">
      <c r="A18" s="394" t="s">
        <v>306</v>
      </c>
      <c r="B18" s="394"/>
      <c r="C18" s="395"/>
      <c r="D18" s="396"/>
      <c r="E18" s="397"/>
      <c r="F18" s="11"/>
      <c r="G18" s="11"/>
    </row>
    <row r="19" spans="1:7" s="61" customFormat="1" ht="15" customHeight="1">
      <c r="A19" s="290"/>
      <c r="B19" s="7"/>
      <c r="C19" s="7"/>
      <c r="D19" s="7"/>
      <c r="E19" s="11"/>
      <c r="F19" s="11"/>
      <c r="G19" s="11"/>
    </row>
    <row r="20" spans="1:7" s="61" customFormat="1" ht="15" customHeight="1">
      <c r="A20" s="394" t="s">
        <v>307</v>
      </c>
      <c r="B20" s="394"/>
      <c r="C20" s="384" t="s">
        <v>323</v>
      </c>
      <c r="D20" s="385"/>
      <c r="E20" s="386"/>
      <c r="F20" s="11"/>
      <c r="G20" s="11"/>
    </row>
    <row r="21" spans="1:7" s="61" customFormat="1" ht="15" customHeight="1">
      <c r="A21" s="65"/>
      <c r="B21" s="7"/>
      <c r="C21" s="7"/>
      <c r="D21" s="291"/>
      <c r="E21" s="11"/>
      <c r="F21" s="11"/>
      <c r="G21" s="11"/>
    </row>
    <row r="22" spans="1:7" s="61" customFormat="1" ht="15" customHeight="1">
      <c r="A22" s="65"/>
      <c r="B22" s="7"/>
      <c r="C22" s="7"/>
      <c r="D22" s="291"/>
      <c r="E22" s="11"/>
      <c r="F22" s="11"/>
      <c r="G22" s="11"/>
    </row>
    <row r="23" spans="1:7" s="61" customFormat="1" ht="15" customHeight="1">
      <c r="A23" s="380" t="s">
        <v>351</v>
      </c>
      <c r="B23" s="380"/>
      <c r="C23" s="380"/>
      <c r="D23" s="291"/>
      <c r="E23" s="11"/>
      <c r="F23" s="11"/>
      <c r="G23" s="11"/>
    </row>
    <row r="24" spans="1:7" s="61" customFormat="1" ht="15" customHeight="1">
      <c r="A24" s="381" t="s">
        <v>347</v>
      </c>
      <c r="B24" s="381"/>
      <c r="C24" s="310"/>
      <c r="D24" s="291"/>
      <c r="E24" s="11"/>
      <c r="F24" s="11"/>
      <c r="G24" s="11"/>
    </row>
    <row r="25" spans="1:7" s="61" customFormat="1" ht="15" customHeight="1">
      <c r="A25" s="381" t="s">
        <v>348</v>
      </c>
      <c r="B25" s="381"/>
      <c r="C25" s="310"/>
      <c r="D25" s="291"/>
      <c r="E25" s="11"/>
      <c r="F25" s="11"/>
      <c r="G25" s="11"/>
    </row>
    <row r="26" spans="1:7" s="61" customFormat="1" ht="15" customHeight="1">
      <c r="A26" s="381" t="s">
        <v>349</v>
      </c>
      <c r="B26" s="381"/>
      <c r="C26" s="310"/>
      <c r="D26" s="291"/>
      <c r="E26" s="11"/>
      <c r="F26" s="11"/>
      <c r="G26" s="11"/>
    </row>
    <row r="27" spans="1:7" s="61" customFormat="1" ht="15" customHeight="1">
      <c r="A27" s="381" t="s">
        <v>350</v>
      </c>
      <c r="B27" s="381"/>
      <c r="C27" s="310"/>
      <c r="D27" s="291"/>
      <c r="E27" s="11"/>
      <c r="F27" s="11"/>
      <c r="G27" s="11"/>
    </row>
    <row r="28" spans="1:7" s="61" customFormat="1" ht="15" customHeight="1">
      <c r="A28" s="65"/>
      <c r="B28" s="7"/>
      <c r="C28" s="311"/>
      <c r="D28" s="291"/>
      <c r="E28" s="11"/>
      <c r="F28" s="11"/>
      <c r="G28" s="11"/>
    </row>
    <row r="29" spans="1:7" s="61" customFormat="1" ht="15" customHeight="1">
      <c r="A29" s="380" t="s">
        <v>346</v>
      </c>
      <c r="B29" s="380"/>
      <c r="C29" s="380"/>
      <c r="D29" s="7"/>
      <c r="E29" s="11"/>
      <c r="F29" s="11"/>
      <c r="G29" s="11"/>
    </row>
    <row r="30" spans="1:7" s="61" customFormat="1" ht="15" customHeight="1">
      <c r="A30" s="381" t="s">
        <v>340</v>
      </c>
      <c r="B30" s="381"/>
      <c r="C30" s="310"/>
      <c r="D30" s="7"/>
      <c r="E30" s="11"/>
      <c r="F30" s="11"/>
      <c r="G30" s="11"/>
    </row>
    <row r="31" spans="1:7" s="61" customFormat="1" ht="15" customHeight="1">
      <c r="A31" s="381" t="s">
        <v>341</v>
      </c>
      <c r="B31" s="381"/>
      <c r="C31" s="310"/>
      <c r="D31" s="7"/>
      <c r="E31" s="11"/>
      <c r="F31" s="11"/>
      <c r="G31" s="11"/>
    </row>
    <row r="32" spans="1:7" s="61" customFormat="1" ht="15" customHeight="1">
      <c r="A32" s="11"/>
      <c r="B32" s="7"/>
      <c r="C32" s="7"/>
      <c r="D32" s="7"/>
      <c r="E32" s="11"/>
      <c r="F32" s="11"/>
      <c r="G32" s="11"/>
    </row>
    <row r="33" spans="1:7" s="61" customFormat="1" ht="15" customHeight="1">
      <c r="A33" s="380" t="s">
        <v>383</v>
      </c>
      <c r="B33" s="380"/>
      <c r="C33" s="380"/>
      <c r="D33" s="7"/>
      <c r="E33" s="11"/>
      <c r="F33" s="11"/>
      <c r="G33" s="11"/>
    </row>
    <row r="34" spans="1:7" s="61" customFormat="1" ht="15" customHeight="1">
      <c r="A34" s="381" t="s">
        <v>343</v>
      </c>
      <c r="B34" s="381"/>
      <c r="C34" s="310"/>
      <c r="D34" s="7"/>
      <c r="E34" s="11"/>
      <c r="F34" s="11"/>
      <c r="G34" s="11"/>
    </row>
    <row r="35" spans="1:7" s="61" customFormat="1" ht="15" customHeight="1">
      <c r="A35" s="381" t="s">
        <v>344</v>
      </c>
      <c r="B35" s="381"/>
      <c r="C35" s="310"/>
      <c r="D35" s="7"/>
      <c r="E35" s="11"/>
      <c r="F35" s="11"/>
      <c r="G35" s="11"/>
    </row>
    <row r="36" spans="1:7" s="61" customFormat="1" ht="15" customHeight="1">
      <c r="A36" s="381" t="s">
        <v>345</v>
      </c>
      <c r="B36" s="381"/>
      <c r="C36" s="310"/>
      <c r="D36" s="7"/>
      <c r="E36" s="11"/>
      <c r="F36" s="11"/>
      <c r="G36" s="11"/>
    </row>
    <row r="37" spans="1:7" s="61" customFormat="1" ht="15" customHeight="1">
      <c r="A37" s="11"/>
      <c r="B37" s="7"/>
      <c r="C37" s="7"/>
      <c r="D37" s="7"/>
      <c r="E37" s="11"/>
      <c r="F37" s="11"/>
      <c r="G37" s="11"/>
    </row>
    <row r="38" spans="1:7" s="61" customFormat="1" ht="15" customHeight="1">
      <c r="A38" s="11"/>
      <c r="B38" s="7"/>
      <c r="C38" s="7"/>
      <c r="D38" s="7"/>
      <c r="E38" s="11"/>
      <c r="F38" s="11"/>
      <c r="G38" s="11"/>
    </row>
    <row r="39" spans="1:7" s="64" customFormat="1" ht="15" customHeight="1">
      <c r="A39" s="292"/>
      <c r="B39" s="293"/>
      <c r="C39" s="293"/>
      <c r="D39" s="293"/>
      <c r="E39" s="20"/>
      <c r="F39" s="20"/>
      <c r="G39" s="20"/>
    </row>
    <row r="40" spans="1:7" s="64" customFormat="1" ht="15" customHeight="1">
      <c r="A40" s="292"/>
      <c r="B40" s="293"/>
      <c r="C40" s="293"/>
      <c r="D40" s="293"/>
      <c r="E40" s="20"/>
      <c r="F40" s="20"/>
      <c r="G40" s="20"/>
    </row>
    <row r="41" spans="1:7" s="61" customFormat="1" ht="15" customHeight="1">
      <c r="A41" s="11"/>
      <c r="B41" s="7"/>
      <c r="C41" s="7"/>
      <c r="D41" s="7"/>
      <c r="E41" s="11"/>
      <c r="F41" s="11"/>
      <c r="G41" s="11"/>
    </row>
    <row r="42" spans="1:7" s="64" customFormat="1" ht="15" customHeight="1">
      <c r="A42" s="292"/>
      <c r="B42" s="293"/>
      <c r="C42" s="293"/>
      <c r="D42" s="293"/>
      <c r="E42" s="20"/>
      <c r="F42" s="20"/>
      <c r="G42" s="20"/>
    </row>
    <row r="43" spans="1:7" s="64" customFormat="1" ht="15" customHeight="1">
      <c r="A43" s="292"/>
      <c r="B43" s="293"/>
      <c r="C43" s="293"/>
      <c r="D43" s="293"/>
      <c r="E43" s="20"/>
      <c r="F43" s="20"/>
      <c r="G43" s="20"/>
    </row>
    <row r="44" spans="1:7" s="61" customFormat="1" ht="15" customHeight="1">
      <c r="A44" s="11"/>
      <c r="B44" s="7"/>
      <c r="C44" s="7"/>
      <c r="D44" s="7"/>
      <c r="E44" s="11"/>
      <c r="F44" s="11"/>
      <c r="G44" s="11"/>
    </row>
    <row r="45" spans="1:7" s="64" customFormat="1" ht="15" customHeight="1">
      <c r="A45" s="292"/>
      <c r="B45" s="293"/>
      <c r="C45" s="293"/>
      <c r="D45" s="293"/>
      <c r="E45" s="20"/>
      <c r="F45" s="20"/>
      <c r="G45" s="20"/>
    </row>
    <row r="46" spans="1:7" s="64" customFormat="1" ht="15" customHeight="1">
      <c r="A46" s="292"/>
      <c r="B46" s="293"/>
      <c r="C46" s="293"/>
      <c r="D46" s="293"/>
      <c r="E46" s="20"/>
      <c r="F46" s="20"/>
      <c r="G46" s="20"/>
    </row>
    <row r="47" spans="1:7" s="61" customFormat="1" ht="15" customHeight="1">
      <c r="A47" s="11"/>
      <c r="B47" s="7"/>
      <c r="C47" s="7"/>
      <c r="D47" s="7"/>
      <c r="E47" s="11"/>
      <c r="F47" s="11"/>
      <c r="G47" s="11"/>
    </row>
    <row r="48" spans="1:7" s="64" customFormat="1" ht="15" customHeight="1">
      <c r="A48" s="292"/>
      <c r="B48" s="293"/>
      <c r="C48" s="293"/>
      <c r="D48" s="293"/>
      <c r="E48" s="20"/>
      <c r="F48" s="20"/>
      <c r="G48" s="20"/>
    </row>
    <row r="49" spans="1:7" s="64" customFormat="1" ht="15" customHeight="1">
      <c r="A49" s="292"/>
      <c r="B49" s="293"/>
      <c r="C49" s="293"/>
      <c r="D49" s="293"/>
      <c r="E49" s="20"/>
      <c r="F49" s="20"/>
      <c r="G49" s="20"/>
    </row>
    <row r="50" spans="1:7" s="61" customFormat="1" ht="15" customHeight="1">
      <c r="A50" s="11"/>
      <c r="B50" s="7"/>
      <c r="C50" s="7"/>
      <c r="D50" s="7"/>
      <c r="E50" s="11"/>
      <c r="F50" s="11"/>
      <c r="G50" s="11"/>
    </row>
    <row r="51" spans="1:7" s="61" customFormat="1" ht="15" customHeight="1">
      <c r="A51" s="11"/>
      <c r="B51" s="7"/>
      <c r="C51" s="7"/>
      <c r="D51" s="7"/>
      <c r="E51" s="11"/>
      <c r="F51" s="11"/>
      <c r="G51" s="11"/>
    </row>
    <row r="52" spans="1:7" s="61" customFormat="1" ht="15" customHeight="1">
      <c r="A52" s="46"/>
      <c r="B52" s="7"/>
      <c r="C52" s="7"/>
      <c r="D52" s="7"/>
      <c r="E52" s="11"/>
      <c r="F52" s="11"/>
      <c r="G52" s="11"/>
    </row>
    <row r="53" spans="1:7" s="61" customFormat="1" ht="15" customHeight="1">
      <c r="A53" s="40"/>
      <c r="B53" s="6"/>
      <c r="C53" s="6"/>
      <c r="D53" s="6"/>
      <c r="E53" s="11"/>
      <c r="F53" s="11"/>
      <c r="G53" s="11"/>
    </row>
    <row r="54" spans="1:7" s="61" customFormat="1" ht="15" customHeight="1">
      <c r="A54" s="294"/>
      <c r="B54" s="7"/>
      <c r="C54" s="7"/>
      <c r="D54" s="7"/>
      <c r="E54" s="11"/>
      <c r="F54" s="11"/>
      <c r="G54" s="11"/>
    </row>
    <row r="55" spans="1:7" s="61" customFormat="1" ht="15" customHeight="1">
      <c r="A55" s="11"/>
      <c r="B55" s="7"/>
      <c r="C55" s="7"/>
      <c r="D55" s="7"/>
      <c r="E55" s="11"/>
      <c r="F55" s="11"/>
      <c r="G55" s="11"/>
    </row>
    <row r="56" spans="1:7" s="61" customFormat="1" ht="15" customHeight="1">
      <c r="A56" s="11"/>
      <c r="B56" s="7"/>
      <c r="C56" s="7"/>
      <c r="D56" s="7"/>
      <c r="E56" s="11"/>
      <c r="F56" s="11"/>
      <c r="G56" s="11"/>
    </row>
    <row r="57" spans="1:7" s="61" customFormat="1" ht="15" customHeight="1">
      <c r="A57" s="11"/>
      <c r="B57" s="7"/>
      <c r="C57" s="7"/>
      <c r="D57" s="7"/>
      <c r="E57" s="11"/>
      <c r="F57" s="11"/>
      <c r="G57" s="11"/>
    </row>
    <row r="58" spans="1:7" s="61" customFormat="1" ht="15" customHeight="1">
      <c r="A58" s="11"/>
      <c r="B58" s="7"/>
      <c r="C58" s="7"/>
      <c r="D58" s="7"/>
      <c r="E58" s="11"/>
      <c r="F58" s="11"/>
      <c r="G58" s="11"/>
    </row>
    <row r="59" spans="1:7" s="61" customFormat="1" ht="15" customHeight="1">
      <c r="A59" s="11"/>
      <c r="B59" s="7"/>
      <c r="C59" s="7"/>
      <c r="D59" s="7"/>
      <c r="E59" s="11"/>
      <c r="F59" s="11"/>
      <c r="G59" s="11"/>
    </row>
    <row r="60" spans="1:7" s="61" customFormat="1" ht="15" customHeight="1">
      <c r="A60" s="11"/>
      <c r="B60" s="7"/>
      <c r="C60" s="7"/>
      <c r="D60" s="7"/>
      <c r="E60" s="11"/>
      <c r="F60" s="11"/>
      <c r="G60" s="11"/>
    </row>
    <row r="61" spans="1:7" s="61" customFormat="1" ht="15" customHeight="1">
      <c r="A61" s="290"/>
      <c r="B61" s="7"/>
      <c r="C61" s="7"/>
      <c r="D61" s="7"/>
      <c r="E61" s="11"/>
      <c r="F61" s="11"/>
      <c r="G61" s="11"/>
    </row>
    <row r="62" spans="1:7" s="61" customFormat="1" ht="15" customHeight="1">
      <c r="A62" s="11"/>
      <c r="B62" s="7"/>
      <c r="C62" s="7"/>
      <c r="D62" s="7"/>
      <c r="E62" s="11"/>
      <c r="F62" s="11"/>
      <c r="G62" s="11"/>
    </row>
    <row r="63" spans="1:7" s="61" customFormat="1" ht="15" customHeight="1">
      <c r="A63" s="65"/>
      <c r="B63" s="7"/>
      <c r="C63" s="7"/>
      <c r="D63" s="7"/>
      <c r="E63" s="11"/>
      <c r="F63" s="11"/>
      <c r="G63" s="11"/>
    </row>
    <row r="64" spans="1:7" s="61" customFormat="1" ht="15" customHeight="1">
      <c r="A64" s="11"/>
      <c r="B64" s="7"/>
      <c r="C64" s="7"/>
      <c r="D64" s="7"/>
      <c r="E64" s="11"/>
      <c r="F64" s="11"/>
      <c r="G64" s="11"/>
    </row>
    <row r="65" spans="1:7" s="64" customFormat="1" ht="15" customHeight="1">
      <c r="A65" s="292"/>
      <c r="B65" s="293"/>
      <c r="C65" s="293"/>
      <c r="D65" s="293"/>
      <c r="E65" s="20"/>
      <c r="F65" s="20"/>
      <c r="G65" s="20"/>
    </row>
    <row r="66" spans="1:7" s="64" customFormat="1" ht="15" customHeight="1">
      <c r="A66" s="292"/>
      <c r="B66" s="293"/>
      <c r="C66" s="293"/>
      <c r="D66" s="293"/>
      <c r="E66" s="20"/>
      <c r="F66" s="20"/>
      <c r="G66" s="20"/>
    </row>
    <row r="67" spans="1:7" s="61" customFormat="1" ht="15" customHeight="1">
      <c r="A67" s="11"/>
      <c r="B67" s="7"/>
      <c r="C67" s="7"/>
      <c r="D67" s="7"/>
      <c r="E67" s="11"/>
      <c r="F67" s="11"/>
      <c r="G67" s="11"/>
    </row>
    <row r="68" spans="1:7" s="64" customFormat="1" ht="15" customHeight="1">
      <c r="A68" s="292"/>
      <c r="B68" s="293"/>
      <c r="C68" s="293"/>
      <c r="D68" s="293"/>
      <c r="E68" s="20"/>
      <c r="F68" s="20"/>
      <c r="G68" s="20"/>
    </row>
    <row r="69" spans="1:7" s="64" customFormat="1" ht="15" customHeight="1">
      <c r="A69" s="292"/>
      <c r="B69" s="293"/>
      <c r="C69" s="293"/>
      <c r="D69" s="293"/>
      <c r="E69" s="20"/>
      <c r="F69" s="20"/>
      <c r="G69" s="20"/>
    </row>
    <row r="70" spans="1:7" s="61" customFormat="1" ht="15" customHeight="1">
      <c r="A70" s="11"/>
      <c r="B70" s="7"/>
      <c r="C70" s="7"/>
      <c r="D70" s="7"/>
      <c r="E70" s="11"/>
      <c r="F70" s="11"/>
      <c r="G70" s="11"/>
    </row>
    <row r="71" spans="1:7" s="64" customFormat="1" ht="15" customHeight="1">
      <c r="A71" s="292"/>
      <c r="B71" s="293"/>
      <c r="C71" s="293"/>
      <c r="D71" s="293"/>
      <c r="E71" s="20"/>
      <c r="F71" s="20"/>
      <c r="G71" s="20"/>
    </row>
    <row r="72" spans="1:7">
      <c r="A72" s="48"/>
      <c r="B72" s="295"/>
      <c r="C72" s="295"/>
      <c r="D72" s="295"/>
      <c r="E72" s="48"/>
      <c r="F72" s="48"/>
      <c r="G72" s="48"/>
    </row>
    <row r="73" spans="1:7">
      <c r="A73" s="48"/>
      <c r="B73" s="295"/>
      <c r="C73" s="295"/>
      <c r="D73" s="295"/>
      <c r="E73" s="48"/>
      <c r="F73" s="48"/>
      <c r="G73" s="48"/>
    </row>
    <row r="74" spans="1:7">
      <c r="A74" s="48"/>
      <c r="B74" s="295"/>
      <c r="C74" s="295"/>
      <c r="D74" s="295"/>
      <c r="E74" s="48"/>
      <c r="F74" s="48"/>
      <c r="G74" s="48"/>
    </row>
    <row r="75" spans="1:7">
      <c r="A75" s="48"/>
      <c r="B75" s="295"/>
      <c r="C75" s="295"/>
      <c r="D75" s="295"/>
      <c r="E75" s="48"/>
      <c r="F75" s="48"/>
      <c r="G75" s="48"/>
    </row>
    <row r="76" spans="1:7">
      <c r="A76" s="48"/>
      <c r="B76" s="295"/>
      <c r="C76" s="295"/>
      <c r="D76" s="295"/>
      <c r="E76" s="48"/>
      <c r="F76" s="48"/>
      <c r="G76" s="48"/>
    </row>
    <row r="77" spans="1:7">
      <c r="A77" s="48"/>
      <c r="B77" s="295"/>
      <c r="C77" s="295"/>
      <c r="D77" s="295"/>
      <c r="E77" s="48"/>
      <c r="F77" s="48"/>
      <c r="G77" s="48"/>
    </row>
  </sheetData>
  <sheetProtection algorithmName="SHA-512" hashValue="jyGvdUgrPYCvmwLxzp1WacB0Ce/UfGyuhZTV5Yktgu59gLLs+9QRbN/f3wmDV8KTzZEckz/2j6zfaOs5uCP0TQ==" saltValue="tyCuT9JjwgAXKvPQyrqO5Q==" spinCount="100000" sheet="1" objects="1" scenarios="1"/>
  <mergeCells count="26">
    <mergeCell ref="A1:G1"/>
    <mergeCell ref="A12:G12"/>
    <mergeCell ref="C20:E20"/>
    <mergeCell ref="A9:G9"/>
    <mergeCell ref="F10:G10"/>
    <mergeCell ref="A13:G13"/>
    <mergeCell ref="F11:G11"/>
    <mergeCell ref="A16:B16"/>
    <mergeCell ref="C16:E16"/>
    <mergeCell ref="A18:B18"/>
    <mergeCell ref="C18:E18"/>
    <mergeCell ref="A3:G4"/>
    <mergeCell ref="A6:G7"/>
    <mergeCell ref="A20:B20"/>
    <mergeCell ref="A23:C23"/>
    <mergeCell ref="A35:B35"/>
    <mergeCell ref="A36:B36"/>
    <mergeCell ref="A30:B30"/>
    <mergeCell ref="A31:B31"/>
    <mergeCell ref="A34:B34"/>
    <mergeCell ref="A33:C33"/>
    <mergeCell ref="A29:C29"/>
    <mergeCell ref="A24:B24"/>
    <mergeCell ref="A25:B25"/>
    <mergeCell ref="A26:B26"/>
    <mergeCell ref="A27:B27"/>
  </mergeCells>
  <phoneticPr fontId="2" type="noConversion"/>
  <printOptions horizontalCentered="1"/>
  <pageMargins left="0.59055118110236227" right="0.39370078740157483" top="0.98425196850393704" bottom="0.59055118110236227" header="0.23622047244094491" footer="0.23622047244094491"/>
  <pageSetup paperSize="9" scale="80" orientation="portrait" r:id="rId1"/>
  <headerFooter alignWithMargins="0">
    <oddFooter xml:space="preserve">&amp;R&amp;"Cambria,Normale"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0A8E2-BEA0-49B2-A828-33AC7AEC7D87}">
  <dimension ref="A1:G116"/>
  <sheetViews>
    <sheetView zoomScaleNormal="100" workbookViewId="0">
      <selection activeCell="L64" sqref="L64"/>
    </sheetView>
  </sheetViews>
  <sheetFormatPr defaultColWidth="9.109375" defaultRowHeight="13.2"/>
  <cols>
    <col min="1" max="1" width="58.6640625" style="296" customWidth="1"/>
    <col min="2" max="2" width="45.6640625" style="296" customWidth="1"/>
    <col min="3" max="3" width="13.6640625" style="296" customWidth="1"/>
    <col min="4" max="5" width="8.6640625" style="297" customWidth="1"/>
    <col min="6" max="7" width="13.6640625" style="296" customWidth="1"/>
    <col min="8" max="16384" width="9.109375" style="296"/>
  </cols>
  <sheetData>
    <row r="1" spans="1:7" ht="15" customHeight="1">
      <c r="A1" s="439" t="s">
        <v>363</v>
      </c>
      <c r="B1" s="440"/>
      <c r="C1" s="440"/>
      <c r="D1" s="440"/>
      <c r="E1" s="440"/>
      <c r="F1" s="440"/>
      <c r="G1" s="441"/>
    </row>
    <row r="2" spans="1:7" ht="15" customHeight="1" thickBot="1">
      <c r="A2" s="448" t="s">
        <v>364</v>
      </c>
      <c r="B2" s="449"/>
      <c r="C2" s="449"/>
      <c r="D2" s="449"/>
      <c r="E2" s="449"/>
      <c r="F2" s="449"/>
      <c r="G2" s="450"/>
    </row>
    <row r="3" spans="1:7" ht="15" customHeight="1" thickBot="1">
      <c r="F3" s="337"/>
      <c r="G3" s="337"/>
    </row>
    <row r="4" spans="1:7" ht="52.5" customHeight="1" thickBot="1">
      <c r="A4" s="338" t="s">
        <v>330</v>
      </c>
      <c r="B4" s="339" t="s">
        <v>361</v>
      </c>
      <c r="C4" s="340" t="s">
        <v>366</v>
      </c>
      <c r="D4" s="341" t="s">
        <v>331</v>
      </c>
      <c r="E4" s="341" t="s">
        <v>332</v>
      </c>
      <c r="F4" s="340" t="s">
        <v>367</v>
      </c>
      <c r="G4" s="342" t="s">
        <v>7</v>
      </c>
    </row>
    <row r="5" spans="1:7" ht="15" customHeight="1" thickBot="1">
      <c r="A5" s="343"/>
      <c r="B5" s="343"/>
      <c r="C5" s="312"/>
      <c r="D5" s="344"/>
      <c r="E5" s="344"/>
      <c r="F5" s="312"/>
      <c r="G5" s="312"/>
    </row>
    <row r="6" spans="1:7" ht="24.9" customHeight="1">
      <c r="A6" s="345" t="s">
        <v>353</v>
      </c>
      <c r="B6" s="442"/>
      <c r="C6" s="443"/>
      <c r="D6" s="443"/>
      <c r="E6" s="443"/>
      <c r="F6" s="443"/>
      <c r="G6" s="444"/>
    </row>
    <row r="7" spans="1:7">
      <c r="A7" s="326"/>
      <c r="B7" s="298"/>
      <c r="C7" s="323">
        <v>0</v>
      </c>
      <c r="D7" s="399"/>
      <c r="E7" s="400"/>
      <c r="F7" s="323">
        <v>0</v>
      </c>
      <c r="G7" s="327">
        <f>SUM(C7+F7)</f>
        <v>0</v>
      </c>
    </row>
    <row r="8" spans="1:7">
      <c r="A8" s="326"/>
      <c r="B8" s="298"/>
      <c r="C8" s="323">
        <v>0</v>
      </c>
      <c r="D8" s="401"/>
      <c r="E8" s="402"/>
      <c r="F8" s="323">
        <v>0</v>
      </c>
      <c r="G8" s="327">
        <f t="shared" ref="G8:G21" si="0">SUM(C8+F8)</f>
        <v>0</v>
      </c>
    </row>
    <row r="9" spans="1:7">
      <c r="A9" s="326"/>
      <c r="B9" s="298"/>
      <c r="C9" s="323">
        <v>0</v>
      </c>
      <c r="D9" s="401"/>
      <c r="E9" s="402"/>
      <c r="F9" s="323">
        <v>0</v>
      </c>
      <c r="G9" s="327">
        <f t="shared" si="0"/>
        <v>0</v>
      </c>
    </row>
    <row r="10" spans="1:7">
      <c r="A10" s="326"/>
      <c r="B10" s="298"/>
      <c r="C10" s="323">
        <v>0</v>
      </c>
      <c r="D10" s="401"/>
      <c r="E10" s="402"/>
      <c r="F10" s="323">
        <v>0</v>
      </c>
      <c r="G10" s="327">
        <f t="shared" si="0"/>
        <v>0</v>
      </c>
    </row>
    <row r="11" spans="1:7" ht="24.9" customHeight="1">
      <c r="A11" s="336" t="s">
        <v>369</v>
      </c>
      <c r="B11" s="374" t="s">
        <v>368</v>
      </c>
      <c r="C11" s="325">
        <f>SUM(C7:C10)</f>
        <v>0</v>
      </c>
      <c r="D11" s="401"/>
      <c r="E11" s="402"/>
      <c r="F11" s="325">
        <f>SUM(F7:F10)</f>
        <v>0</v>
      </c>
      <c r="G11" s="328">
        <f t="shared" si="0"/>
        <v>0</v>
      </c>
    </row>
    <row r="12" spans="1:7">
      <c r="A12" s="335"/>
      <c r="B12" s="298"/>
      <c r="C12" s="323">
        <v>0</v>
      </c>
      <c r="D12" s="401"/>
      <c r="E12" s="402"/>
      <c r="F12" s="323">
        <v>0</v>
      </c>
      <c r="G12" s="327">
        <f t="shared" si="0"/>
        <v>0</v>
      </c>
    </row>
    <row r="13" spans="1:7">
      <c r="A13" s="335"/>
      <c r="B13" s="298"/>
      <c r="C13" s="323">
        <v>0</v>
      </c>
      <c r="D13" s="401"/>
      <c r="E13" s="402"/>
      <c r="F13" s="323">
        <v>0</v>
      </c>
      <c r="G13" s="327">
        <f t="shared" si="0"/>
        <v>0</v>
      </c>
    </row>
    <row r="14" spans="1:7">
      <c r="A14" s="335"/>
      <c r="B14" s="298"/>
      <c r="C14" s="323">
        <v>0</v>
      </c>
      <c r="D14" s="401"/>
      <c r="E14" s="402"/>
      <c r="F14" s="323">
        <v>0</v>
      </c>
      <c r="G14" s="327">
        <f t="shared" si="0"/>
        <v>0</v>
      </c>
    </row>
    <row r="15" spans="1:7">
      <c r="A15" s="335"/>
      <c r="B15" s="298"/>
      <c r="C15" s="323">
        <v>0</v>
      </c>
      <c r="D15" s="401"/>
      <c r="E15" s="402"/>
      <c r="F15" s="323">
        <v>0</v>
      </c>
      <c r="G15" s="327">
        <f t="shared" si="0"/>
        <v>0</v>
      </c>
    </row>
    <row r="16" spans="1:7" ht="26.4">
      <c r="A16" s="336" t="s">
        <v>371</v>
      </c>
      <c r="B16" s="374" t="s">
        <v>370</v>
      </c>
      <c r="C16" s="325">
        <f>SUM(C12:C15)</f>
        <v>0</v>
      </c>
      <c r="D16" s="401"/>
      <c r="E16" s="402"/>
      <c r="F16" s="325">
        <f>SUM(F12:F15)</f>
        <v>0</v>
      </c>
      <c r="G16" s="328">
        <f t="shared" si="0"/>
        <v>0</v>
      </c>
    </row>
    <row r="17" spans="1:7">
      <c r="A17" s="335"/>
      <c r="B17" s="298"/>
      <c r="C17" s="323">
        <v>0</v>
      </c>
      <c r="D17" s="401"/>
      <c r="E17" s="402"/>
      <c r="F17" s="323">
        <v>0</v>
      </c>
      <c r="G17" s="327">
        <f t="shared" si="0"/>
        <v>0</v>
      </c>
    </row>
    <row r="18" spans="1:7">
      <c r="A18" s="335"/>
      <c r="B18" s="298"/>
      <c r="C18" s="323">
        <v>0</v>
      </c>
      <c r="D18" s="401"/>
      <c r="E18" s="402"/>
      <c r="F18" s="323">
        <v>0</v>
      </c>
      <c r="G18" s="327">
        <f t="shared" si="0"/>
        <v>0</v>
      </c>
    </row>
    <row r="19" spans="1:7">
      <c r="A19" s="326"/>
      <c r="B19" s="298"/>
      <c r="C19" s="323">
        <v>0</v>
      </c>
      <c r="D19" s="401"/>
      <c r="E19" s="402"/>
      <c r="F19" s="323">
        <v>0</v>
      </c>
      <c r="G19" s="327">
        <f t="shared" si="0"/>
        <v>0</v>
      </c>
    </row>
    <row r="20" spans="1:7">
      <c r="A20" s="326"/>
      <c r="B20" s="298"/>
      <c r="C20" s="323">
        <v>0</v>
      </c>
      <c r="D20" s="401"/>
      <c r="E20" s="402"/>
      <c r="F20" s="323">
        <v>0</v>
      </c>
      <c r="G20" s="327">
        <f t="shared" si="0"/>
        <v>0</v>
      </c>
    </row>
    <row r="21" spans="1:7" ht="52.8">
      <c r="A21" s="336" t="s">
        <v>373</v>
      </c>
      <c r="B21" s="374" t="s">
        <v>372</v>
      </c>
      <c r="C21" s="325">
        <f>SUM(C17:C20)</f>
        <v>0</v>
      </c>
      <c r="D21" s="403"/>
      <c r="E21" s="404"/>
      <c r="F21" s="325">
        <f>SUM(F17:F20)</f>
        <v>0</v>
      </c>
      <c r="G21" s="328">
        <f t="shared" si="0"/>
        <v>0</v>
      </c>
    </row>
    <row r="22" spans="1:7" ht="20.100000000000001" customHeight="1">
      <c r="A22" s="413" t="s">
        <v>333</v>
      </c>
      <c r="B22" s="414"/>
      <c r="C22" s="324">
        <f>C11+C16+C21</f>
        <v>0</v>
      </c>
      <c r="D22" s="346" t="e">
        <f>C22/C76</f>
        <v>#DIV/0!</v>
      </c>
      <c r="E22" s="322">
        <v>0.05</v>
      </c>
      <c r="F22" s="324">
        <f>F11+F16+F21</f>
        <v>0</v>
      </c>
      <c r="G22" s="329">
        <f>SUM(C22+F22)</f>
        <v>0</v>
      </c>
    </row>
    <row r="23" spans="1:7" ht="24.9" customHeight="1">
      <c r="A23" s="347" t="s">
        <v>354</v>
      </c>
      <c r="B23" s="445"/>
      <c r="C23" s="446"/>
      <c r="D23" s="446"/>
      <c r="E23" s="446"/>
      <c r="F23" s="446"/>
      <c r="G23" s="447"/>
    </row>
    <row r="24" spans="1:7">
      <c r="A24" s="326"/>
      <c r="B24" s="298"/>
      <c r="C24" s="323">
        <v>0</v>
      </c>
      <c r="D24" s="399"/>
      <c r="E24" s="400"/>
      <c r="F24" s="323">
        <v>0</v>
      </c>
      <c r="G24" s="327">
        <f t="shared" ref="G24:G48" si="1">SUM(C24+F24)</f>
        <v>0</v>
      </c>
    </row>
    <row r="25" spans="1:7">
      <c r="A25" s="326"/>
      <c r="B25" s="298"/>
      <c r="C25" s="323">
        <v>0</v>
      </c>
      <c r="D25" s="401"/>
      <c r="E25" s="402"/>
      <c r="F25" s="323">
        <v>0</v>
      </c>
      <c r="G25" s="327">
        <f t="shared" si="1"/>
        <v>0</v>
      </c>
    </row>
    <row r="26" spans="1:7">
      <c r="A26" s="326"/>
      <c r="B26" s="298"/>
      <c r="C26" s="323">
        <v>0</v>
      </c>
      <c r="D26" s="401"/>
      <c r="E26" s="402"/>
      <c r="F26" s="323">
        <v>0</v>
      </c>
      <c r="G26" s="327">
        <f t="shared" si="1"/>
        <v>0</v>
      </c>
    </row>
    <row r="27" spans="1:7">
      <c r="A27" s="326"/>
      <c r="B27" s="298"/>
      <c r="C27" s="323">
        <v>0</v>
      </c>
      <c r="D27" s="401"/>
      <c r="E27" s="402"/>
      <c r="F27" s="323">
        <v>0</v>
      </c>
      <c r="G27" s="327">
        <f t="shared" si="1"/>
        <v>0</v>
      </c>
    </row>
    <row r="28" spans="1:7">
      <c r="A28" s="326"/>
      <c r="B28" s="298"/>
      <c r="C28" s="323">
        <v>0</v>
      </c>
      <c r="D28" s="401"/>
      <c r="E28" s="402"/>
      <c r="F28" s="323">
        <v>0</v>
      </c>
      <c r="G28" s="327">
        <f t="shared" si="1"/>
        <v>0</v>
      </c>
    </row>
    <row r="29" spans="1:7">
      <c r="A29" s="326"/>
      <c r="B29" s="298"/>
      <c r="C29" s="323">
        <v>0</v>
      </c>
      <c r="D29" s="401"/>
      <c r="E29" s="402"/>
      <c r="F29" s="323">
        <v>0</v>
      </c>
      <c r="G29" s="327">
        <f t="shared" si="1"/>
        <v>0</v>
      </c>
    </row>
    <row r="30" spans="1:7">
      <c r="A30" s="326"/>
      <c r="B30" s="298"/>
      <c r="C30" s="323">
        <v>0</v>
      </c>
      <c r="D30" s="401"/>
      <c r="E30" s="402"/>
      <c r="F30" s="323">
        <v>0</v>
      </c>
      <c r="G30" s="327">
        <f t="shared" si="1"/>
        <v>0</v>
      </c>
    </row>
    <row r="31" spans="1:7" ht="39.6">
      <c r="A31" s="336" t="s">
        <v>369</v>
      </c>
      <c r="B31" s="374" t="s">
        <v>368</v>
      </c>
      <c r="C31" s="325">
        <f>SUM(C24:C30)</f>
        <v>0</v>
      </c>
      <c r="D31" s="401"/>
      <c r="E31" s="402"/>
      <c r="F31" s="325">
        <f>SUM(F24:F30)</f>
        <v>0</v>
      </c>
      <c r="G31" s="328">
        <f t="shared" ref="G31:G39" si="2">SUM(C31+F31)</f>
        <v>0</v>
      </c>
    </row>
    <row r="32" spans="1:7">
      <c r="A32" s="326"/>
      <c r="B32" s="298"/>
      <c r="C32" s="323">
        <v>0</v>
      </c>
      <c r="D32" s="401"/>
      <c r="E32" s="402"/>
      <c r="F32" s="323">
        <v>0</v>
      </c>
      <c r="G32" s="327">
        <f t="shared" si="2"/>
        <v>0</v>
      </c>
    </row>
    <row r="33" spans="1:7">
      <c r="A33" s="326"/>
      <c r="B33" s="298"/>
      <c r="C33" s="323">
        <v>0</v>
      </c>
      <c r="D33" s="401"/>
      <c r="E33" s="402"/>
      <c r="F33" s="323">
        <v>0</v>
      </c>
      <c r="G33" s="327">
        <f t="shared" si="2"/>
        <v>0</v>
      </c>
    </row>
    <row r="34" spans="1:7">
      <c r="A34" s="326"/>
      <c r="B34" s="298"/>
      <c r="C34" s="323">
        <v>0</v>
      </c>
      <c r="D34" s="401"/>
      <c r="E34" s="402"/>
      <c r="F34" s="323">
        <v>0</v>
      </c>
      <c r="G34" s="327">
        <f t="shared" si="2"/>
        <v>0</v>
      </c>
    </row>
    <row r="35" spans="1:7">
      <c r="A35" s="326"/>
      <c r="B35" s="298"/>
      <c r="C35" s="323">
        <v>0</v>
      </c>
      <c r="D35" s="401"/>
      <c r="E35" s="402"/>
      <c r="F35" s="323">
        <v>0</v>
      </c>
      <c r="G35" s="327">
        <f t="shared" si="2"/>
        <v>0</v>
      </c>
    </row>
    <row r="36" spans="1:7">
      <c r="A36" s="326"/>
      <c r="B36" s="298"/>
      <c r="C36" s="323">
        <v>0</v>
      </c>
      <c r="D36" s="401"/>
      <c r="E36" s="402"/>
      <c r="F36" s="323">
        <v>0</v>
      </c>
      <c r="G36" s="327">
        <f t="shared" si="2"/>
        <v>0</v>
      </c>
    </row>
    <row r="37" spans="1:7">
      <c r="A37" s="326"/>
      <c r="B37" s="298"/>
      <c r="C37" s="323">
        <v>0</v>
      </c>
      <c r="D37" s="401"/>
      <c r="E37" s="402"/>
      <c r="F37" s="323">
        <v>0</v>
      </c>
      <c r="G37" s="327">
        <f t="shared" si="2"/>
        <v>0</v>
      </c>
    </row>
    <row r="38" spans="1:7">
      <c r="A38" s="326"/>
      <c r="B38" s="298"/>
      <c r="C38" s="323">
        <v>0</v>
      </c>
      <c r="D38" s="401"/>
      <c r="E38" s="402"/>
      <c r="F38" s="323">
        <v>0</v>
      </c>
      <c r="G38" s="327">
        <f t="shared" si="2"/>
        <v>0</v>
      </c>
    </row>
    <row r="39" spans="1:7" ht="26.4">
      <c r="A39" s="336" t="s">
        <v>371</v>
      </c>
      <c r="B39" s="374" t="s">
        <v>370</v>
      </c>
      <c r="C39" s="325">
        <f>SUM(C32:C38)</f>
        <v>0</v>
      </c>
      <c r="D39" s="401"/>
      <c r="E39" s="402"/>
      <c r="F39" s="325">
        <f>SUM(F32:F38)</f>
        <v>0</v>
      </c>
      <c r="G39" s="328">
        <f t="shared" si="2"/>
        <v>0</v>
      </c>
    </row>
    <row r="40" spans="1:7">
      <c r="A40" s="326"/>
      <c r="B40" s="298"/>
      <c r="C40" s="323">
        <v>0</v>
      </c>
      <c r="D40" s="401"/>
      <c r="E40" s="402"/>
      <c r="F40" s="323">
        <v>0</v>
      </c>
      <c r="G40" s="327">
        <f t="shared" si="1"/>
        <v>0</v>
      </c>
    </row>
    <row r="41" spans="1:7">
      <c r="A41" s="326"/>
      <c r="B41" s="298"/>
      <c r="C41" s="323">
        <v>0</v>
      </c>
      <c r="D41" s="401"/>
      <c r="E41" s="402"/>
      <c r="F41" s="323">
        <v>0</v>
      </c>
      <c r="G41" s="327">
        <f t="shared" si="1"/>
        <v>0</v>
      </c>
    </row>
    <row r="42" spans="1:7">
      <c r="A42" s="326"/>
      <c r="B42" s="298"/>
      <c r="C42" s="323">
        <v>0</v>
      </c>
      <c r="D42" s="401"/>
      <c r="E42" s="402"/>
      <c r="F42" s="323">
        <v>0</v>
      </c>
      <c r="G42" s="327">
        <f t="shared" si="1"/>
        <v>0</v>
      </c>
    </row>
    <row r="43" spans="1:7">
      <c r="A43" s="326"/>
      <c r="B43" s="298"/>
      <c r="C43" s="323">
        <v>0</v>
      </c>
      <c r="D43" s="401"/>
      <c r="E43" s="402"/>
      <c r="F43" s="323">
        <v>0</v>
      </c>
      <c r="G43" s="327">
        <f t="shared" si="1"/>
        <v>0</v>
      </c>
    </row>
    <row r="44" spans="1:7">
      <c r="A44" s="326"/>
      <c r="B44" s="298"/>
      <c r="C44" s="323">
        <v>0</v>
      </c>
      <c r="D44" s="401"/>
      <c r="E44" s="402"/>
      <c r="F44" s="323">
        <v>0</v>
      </c>
      <c r="G44" s="327">
        <f t="shared" si="1"/>
        <v>0</v>
      </c>
    </row>
    <row r="45" spans="1:7">
      <c r="A45" s="326"/>
      <c r="B45" s="298"/>
      <c r="C45" s="323">
        <v>0</v>
      </c>
      <c r="D45" s="401"/>
      <c r="E45" s="402"/>
      <c r="F45" s="323">
        <v>0</v>
      </c>
      <c r="G45" s="327">
        <f t="shared" si="1"/>
        <v>0</v>
      </c>
    </row>
    <row r="46" spans="1:7">
      <c r="A46" s="326"/>
      <c r="B46" s="298"/>
      <c r="C46" s="323">
        <v>0</v>
      </c>
      <c r="D46" s="401"/>
      <c r="E46" s="402"/>
      <c r="F46" s="323">
        <v>0</v>
      </c>
      <c r="G46" s="327">
        <f t="shared" si="1"/>
        <v>0</v>
      </c>
    </row>
    <row r="47" spans="1:7" ht="52.8">
      <c r="A47" s="336" t="s">
        <v>373</v>
      </c>
      <c r="B47" s="374" t="s">
        <v>372</v>
      </c>
      <c r="C47" s="325">
        <f>SUM(C40:C46)</f>
        <v>0</v>
      </c>
      <c r="D47" s="401"/>
      <c r="E47" s="402"/>
      <c r="F47" s="325">
        <f>SUM(F40:F46)</f>
        <v>0</v>
      </c>
      <c r="G47" s="328">
        <f t="shared" si="1"/>
        <v>0</v>
      </c>
    </row>
    <row r="48" spans="1:7" ht="20.100000000000001" customHeight="1">
      <c r="A48" s="413" t="s">
        <v>334</v>
      </c>
      <c r="B48" s="414"/>
      <c r="C48" s="324">
        <f>C31+C39+C47</f>
        <v>0</v>
      </c>
      <c r="D48" s="403"/>
      <c r="E48" s="404"/>
      <c r="F48" s="324">
        <f>F31+F39+F47</f>
        <v>0</v>
      </c>
      <c r="G48" s="329">
        <f t="shared" si="1"/>
        <v>0</v>
      </c>
    </row>
    <row r="49" spans="1:7" ht="24.9" customHeight="1">
      <c r="A49" s="348" t="s">
        <v>355</v>
      </c>
      <c r="B49" s="445"/>
      <c r="C49" s="446"/>
      <c r="D49" s="446"/>
      <c r="E49" s="446"/>
      <c r="F49" s="446"/>
      <c r="G49" s="447"/>
    </row>
    <row r="50" spans="1:7" ht="12.75" customHeight="1">
      <c r="A50" s="326"/>
      <c r="B50" s="298"/>
      <c r="C50" s="323">
        <v>0</v>
      </c>
      <c r="D50" s="399"/>
      <c r="E50" s="400"/>
      <c r="F50" s="323">
        <v>0</v>
      </c>
      <c r="G50" s="334">
        <f t="shared" ref="G50:G74" si="3">SUM(C50+F50)</f>
        <v>0</v>
      </c>
    </row>
    <row r="51" spans="1:7">
      <c r="A51" s="326"/>
      <c r="B51" s="298"/>
      <c r="C51" s="323">
        <v>0</v>
      </c>
      <c r="D51" s="401"/>
      <c r="E51" s="402"/>
      <c r="F51" s="323">
        <v>0</v>
      </c>
      <c r="G51" s="334">
        <f t="shared" si="3"/>
        <v>0</v>
      </c>
    </row>
    <row r="52" spans="1:7">
      <c r="A52" s="326"/>
      <c r="B52" s="298"/>
      <c r="C52" s="323">
        <v>0</v>
      </c>
      <c r="D52" s="401"/>
      <c r="E52" s="402"/>
      <c r="F52" s="323">
        <v>0</v>
      </c>
      <c r="G52" s="334">
        <f t="shared" si="3"/>
        <v>0</v>
      </c>
    </row>
    <row r="53" spans="1:7">
      <c r="A53" s="326"/>
      <c r="B53" s="298"/>
      <c r="C53" s="323">
        <v>0</v>
      </c>
      <c r="D53" s="401"/>
      <c r="E53" s="402"/>
      <c r="F53" s="323">
        <v>0</v>
      </c>
      <c r="G53" s="334">
        <f t="shared" si="3"/>
        <v>0</v>
      </c>
    </row>
    <row r="54" spans="1:7">
      <c r="A54" s="326"/>
      <c r="B54" s="298"/>
      <c r="C54" s="323">
        <v>0</v>
      </c>
      <c r="D54" s="401"/>
      <c r="E54" s="402"/>
      <c r="F54" s="323">
        <v>0</v>
      </c>
      <c r="G54" s="334">
        <f t="shared" si="3"/>
        <v>0</v>
      </c>
    </row>
    <row r="55" spans="1:7">
      <c r="A55" s="326"/>
      <c r="B55" s="298"/>
      <c r="C55" s="323">
        <v>0</v>
      </c>
      <c r="D55" s="401"/>
      <c r="E55" s="402"/>
      <c r="F55" s="323">
        <v>0</v>
      </c>
      <c r="G55" s="334">
        <f t="shared" si="3"/>
        <v>0</v>
      </c>
    </row>
    <row r="56" spans="1:7">
      <c r="A56" s="326"/>
      <c r="B56" s="298"/>
      <c r="C56" s="323">
        <v>0</v>
      </c>
      <c r="D56" s="401"/>
      <c r="E56" s="402"/>
      <c r="F56" s="323">
        <v>0</v>
      </c>
      <c r="G56" s="334">
        <f t="shared" si="3"/>
        <v>0</v>
      </c>
    </row>
    <row r="57" spans="1:7" ht="39.6">
      <c r="A57" s="336" t="s">
        <v>369</v>
      </c>
      <c r="B57" s="374" t="s">
        <v>368</v>
      </c>
      <c r="C57" s="325">
        <f>SUM(C50:C56)</f>
        <v>0</v>
      </c>
      <c r="D57" s="401"/>
      <c r="E57" s="402"/>
      <c r="F57" s="325">
        <f>SUM(F50:F56)</f>
        <v>0</v>
      </c>
      <c r="G57" s="330">
        <f t="shared" si="3"/>
        <v>0</v>
      </c>
    </row>
    <row r="58" spans="1:7">
      <c r="A58" s="326"/>
      <c r="B58" s="298"/>
      <c r="C58" s="323">
        <v>0</v>
      </c>
      <c r="D58" s="401"/>
      <c r="E58" s="402"/>
      <c r="F58" s="323">
        <v>0</v>
      </c>
      <c r="G58" s="334">
        <f t="shared" si="3"/>
        <v>0</v>
      </c>
    </row>
    <row r="59" spans="1:7">
      <c r="A59" s="326"/>
      <c r="B59" s="298"/>
      <c r="C59" s="323">
        <v>0</v>
      </c>
      <c r="D59" s="401"/>
      <c r="E59" s="402"/>
      <c r="F59" s="323">
        <v>0</v>
      </c>
      <c r="G59" s="334">
        <f t="shared" si="3"/>
        <v>0</v>
      </c>
    </row>
    <row r="60" spans="1:7">
      <c r="A60" s="326"/>
      <c r="B60" s="298"/>
      <c r="C60" s="323">
        <v>0</v>
      </c>
      <c r="D60" s="401"/>
      <c r="E60" s="402"/>
      <c r="F60" s="323">
        <v>0</v>
      </c>
      <c r="G60" s="334">
        <f t="shared" si="3"/>
        <v>0</v>
      </c>
    </row>
    <row r="61" spans="1:7">
      <c r="A61" s="326"/>
      <c r="B61" s="298"/>
      <c r="C61" s="323">
        <v>0</v>
      </c>
      <c r="D61" s="401"/>
      <c r="E61" s="402"/>
      <c r="F61" s="323">
        <v>0</v>
      </c>
      <c r="G61" s="334">
        <f t="shared" si="3"/>
        <v>0</v>
      </c>
    </row>
    <row r="62" spans="1:7">
      <c r="A62" s="326"/>
      <c r="B62" s="298"/>
      <c r="C62" s="323">
        <v>0</v>
      </c>
      <c r="D62" s="401"/>
      <c r="E62" s="402"/>
      <c r="F62" s="323">
        <v>0</v>
      </c>
      <c r="G62" s="334">
        <f t="shared" si="3"/>
        <v>0</v>
      </c>
    </row>
    <row r="63" spans="1:7">
      <c r="A63" s="326"/>
      <c r="B63" s="298"/>
      <c r="C63" s="323">
        <v>0</v>
      </c>
      <c r="D63" s="401"/>
      <c r="E63" s="402"/>
      <c r="F63" s="323">
        <v>0</v>
      </c>
      <c r="G63" s="334">
        <f t="shared" si="3"/>
        <v>0</v>
      </c>
    </row>
    <row r="64" spans="1:7">
      <c r="A64" s="326"/>
      <c r="B64" s="298"/>
      <c r="C64" s="323">
        <v>0</v>
      </c>
      <c r="D64" s="401"/>
      <c r="E64" s="402"/>
      <c r="F64" s="323">
        <v>0</v>
      </c>
      <c r="G64" s="334">
        <f t="shared" si="3"/>
        <v>0</v>
      </c>
    </row>
    <row r="65" spans="1:7" ht="26.4">
      <c r="A65" s="336" t="s">
        <v>371</v>
      </c>
      <c r="B65" s="374" t="s">
        <v>370</v>
      </c>
      <c r="C65" s="325">
        <f>SUM(C58:C64)</f>
        <v>0</v>
      </c>
      <c r="D65" s="401"/>
      <c r="E65" s="402"/>
      <c r="F65" s="325">
        <f>SUM(F58:F64)</f>
        <v>0</v>
      </c>
      <c r="G65" s="330">
        <f t="shared" ref="G65" si="4">SUM(C65+F65)</f>
        <v>0</v>
      </c>
    </row>
    <row r="66" spans="1:7">
      <c r="A66" s="326"/>
      <c r="B66" s="298"/>
      <c r="C66" s="323">
        <v>0</v>
      </c>
      <c r="D66" s="401"/>
      <c r="E66" s="402"/>
      <c r="F66" s="323">
        <v>0</v>
      </c>
      <c r="G66" s="334">
        <f t="shared" si="3"/>
        <v>0</v>
      </c>
    </row>
    <row r="67" spans="1:7" ht="12.75" customHeight="1">
      <c r="A67" s="326"/>
      <c r="B67" s="298"/>
      <c r="C67" s="323">
        <v>0</v>
      </c>
      <c r="D67" s="401"/>
      <c r="E67" s="402"/>
      <c r="F67" s="323">
        <v>0</v>
      </c>
      <c r="G67" s="334">
        <f t="shared" si="3"/>
        <v>0</v>
      </c>
    </row>
    <row r="68" spans="1:7">
      <c r="A68" s="326"/>
      <c r="B68" s="298"/>
      <c r="C68" s="323">
        <v>0</v>
      </c>
      <c r="D68" s="401"/>
      <c r="E68" s="402"/>
      <c r="F68" s="323">
        <v>0</v>
      </c>
      <c r="G68" s="334">
        <f t="shared" si="3"/>
        <v>0</v>
      </c>
    </row>
    <row r="69" spans="1:7">
      <c r="A69" s="326"/>
      <c r="B69" s="298"/>
      <c r="C69" s="323">
        <v>0</v>
      </c>
      <c r="D69" s="401"/>
      <c r="E69" s="402"/>
      <c r="F69" s="323">
        <v>0</v>
      </c>
      <c r="G69" s="334">
        <f t="shared" si="3"/>
        <v>0</v>
      </c>
    </row>
    <row r="70" spans="1:7">
      <c r="A70" s="326"/>
      <c r="B70" s="298"/>
      <c r="C70" s="323">
        <v>0</v>
      </c>
      <c r="D70" s="401"/>
      <c r="E70" s="402"/>
      <c r="F70" s="323">
        <v>0</v>
      </c>
      <c r="G70" s="334">
        <f t="shared" si="3"/>
        <v>0</v>
      </c>
    </row>
    <row r="71" spans="1:7">
      <c r="A71" s="372"/>
      <c r="B71" s="298"/>
      <c r="C71" s="323">
        <v>0</v>
      </c>
      <c r="D71" s="401"/>
      <c r="E71" s="402"/>
      <c r="F71" s="323">
        <v>0</v>
      </c>
      <c r="G71" s="334">
        <f t="shared" si="3"/>
        <v>0</v>
      </c>
    </row>
    <row r="72" spans="1:7">
      <c r="A72" s="326"/>
      <c r="B72" s="298"/>
      <c r="C72" s="323">
        <v>0</v>
      </c>
      <c r="D72" s="401"/>
      <c r="E72" s="402"/>
      <c r="F72" s="323">
        <v>0</v>
      </c>
      <c r="G72" s="334">
        <f t="shared" si="3"/>
        <v>0</v>
      </c>
    </row>
    <row r="73" spans="1:7" ht="52.8">
      <c r="A73" s="336" t="s">
        <v>373</v>
      </c>
      <c r="B73" s="374" t="s">
        <v>372</v>
      </c>
      <c r="C73" s="325">
        <f>SUM(C66:C72)</f>
        <v>0</v>
      </c>
      <c r="D73" s="401"/>
      <c r="E73" s="402"/>
      <c r="F73" s="325">
        <f>SUM(F66:F72)</f>
        <v>0</v>
      </c>
      <c r="G73" s="330">
        <f t="shared" si="3"/>
        <v>0</v>
      </c>
    </row>
    <row r="74" spans="1:7" ht="20.100000000000001" customHeight="1">
      <c r="A74" s="413" t="s">
        <v>360</v>
      </c>
      <c r="B74" s="414"/>
      <c r="C74" s="324">
        <f>C57+C65+C73</f>
        <v>0</v>
      </c>
      <c r="D74" s="403"/>
      <c r="E74" s="404"/>
      <c r="F74" s="324">
        <f>F57+F65+F73</f>
        <v>0</v>
      </c>
      <c r="G74" s="331">
        <f t="shared" si="3"/>
        <v>0</v>
      </c>
    </row>
    <row r="75" spans="1:7">
      <c r="A75" s="349"/>
      <c r="D75" s="350"/>
      <c r="E75" s="350"/>
      <c r="G75" s="351"/>
    </row>
    <row r="76" spans="1:7" ht="24.9" customHeight="1" thickBot="1">
      <c r="A76" s="421" t="s">
        <v>362</v>
      </c>
      <c r="B76" s="422"/>
      <c r="C76" s="332">
        <f>C22+C48+C74</f>
        <v>0</v>
      </c>
      <c r="D76" s="405"/>
      <c r="E76" s="406"/>
      <c r="F76" s="332">
        <f>F22+F48+F74</f>
        <v>0</v>
      </c>
      <c r="G76" s="333">
        <f>C76+F76</f>
        <v>0</v>
      </c>
    </row>
    <row r="77" spans="1:7">
      <c r="D77" s="350"/>
      <c r="E77" s="350"/>
    </row>
    <row r="78" spans="1:7" ht="13.8" thickBot="1">
      <c r="D78" s="350"/>
      <c r="E78" s="350"/>
    </row>
    <row r="79" spans="1:7" ht="24.9" customHeight="1" thickBot="1">
      <c r="A79" s="428" t="s">
        <v>381</v>
      </c>
      <c r="B79" s="429"/>
      <c r="C79" s="429"/>
      <c r="D79" s="429"/>
      <c r="E79" s="429"/>
      <c r="F79" s="429"/>
      <c r="G79" s="430"/>
    </row>
    <row r="80" spans="1:7" ht="13.8" thickBot="1">
      <c r="D80" s="350"/>
      <c r="E80" s="350"/>
    </row>
    <row r="81" spans="1:7" ht="20.100000000000001" customHeight="1">
      <c r="A81" s="431" t="s">
        <v>374</v>
      </c>
      <c r="B81" s="432"/>
      <c r="C81" s="433"/>
      <c r="D81" s="432"/>
      <c r="E81" s="432"/>
      <c r="F81" s="433"/>
      <c r="G81" s="434"/>
    </row>
    <row r="82" spans="1:7" ht="38.25" customHeight="1">
      <c r="A82" s="352"/>
      <c r="B82" s="425"/>
      <c r="C82" s="353" t="s">
        <v>366</v>
      </c>
      <c r="D82" s="407"/>
      <c r="E82" s="408"/>
      <c r="F82" s="353" t="s">
        <v>367</v>
      </c>
      <c r="G82" s="354" t="s">
        <v>7</v>
      </c>
    </row>
    <row r="83" spans="1:7" ht="12.75" customHeight="1">
      <c r="A83" s="355" t="s">
        <v>353</v>
      </c>
      <c r="B83" s="426"/>
      <c r="C83" s="356">
        <f>C11</f>
        <v>0</v>
      </c>
      <c r="D83" s="409"/>
      <c r="E83" s="410"/>
      <c r="F83" s="356">
        <f>F11</f>
        <v>0</v>
      </c>
      <c r="G83" s="357">
        <f>G11</f>
        <v>0</v>
      </c>
    </row>
    <row r="84" spans="1:7" ht="13.5" customHeight="1">
      <c r="A84" s="355" t="s">
        <v>354</v>
      </c>
      <c r="B84" s="426"/>
      <c r="C84" s="358">
        <f>C31</f>
        <v>0</v>
      </c>
      <c r="D84" s="409"/>
      <c r="E84" s="410"/>
      <c r="F84" s="358">
        <f>F31</f>
        <v>0</v>
      </c>
      <c r="G84" s="359">
        <f>G31</f>
        <v>0</v>
      </c>
    </row>
    <row r="85" spans="1:7" ht="13.5" customHeight="1">
      <c r="A85" s="360" t="s">
        <v>355</v>
      </c>
      <c r="B85" s="427"/>
      <c r="C85" s="358">
        <f>C57</f>
        <v>0</v>
      </c>
      <c r="D85" s="409"/>
      <c r="E85" s="410"/>
      <c r="F85" s="358">
        <f>F57</f>
        <v>0</v>
      </c>
      <c r="G85" s="361">
        <f>G57</f>
        <v>0</v>
      </c>
    </row>
    <row r="86" spans="1:7" ht="20.100000000000001" customHeight="1" thickBot="1">
      <c r="A86" s="423" t="s">
        <v>375</v>
      </c>
      <c r="B86" s="424"/>
      <c r="C86" s="364">
        <f>SUM(C83:C85)</f>
        <v>0</v>
      </c>
      <c r="D86" s="411"/>
      <c r="E86" s="412"/>
      <c r="F86" s="364">
        <f t="shared" ref="F86:G86" si="5">SUM(F83:F85)</f>
        <v>0</v>
      </c>
      <c r="G86" s="365">
        <f t="shared" si="5"/>
        <v>0</v>
      </c>
    </row>
    <row r="87" spans="1:7" hidden="1">
      <c r="D87" s="350"/>
      <c r="E87" s="350"/>
    </row>
    <row r="88" spans="1:7" hidden="1"/>
    <row r="89" spans="1:7" hidden="1"/>
    <row r="90" spans="1:7" hidden="1"/>
    <row r="91" spans="1:7" hidden="1"/>
    <row r="92" spans="1:7" ht="13.8" thickBot="1"/>
    <row r="93" spans="1:7" ht="20.100000000000001" customHeight="1">
      <c r="A93" s="431" t="s">
        <v>376</v>
      </c>
      <c r="B93" s="432"/>
      <c r="C93" s="433"/>
      <c r="D93" s="432"/>
      <c r="E93" s="432"/>
      <c r="F93" s="433"/>
      <c r="G93" s="434"/>
    </row>
    <row r="94" spans="1:7" ht="39.6">
      <c r="A94" s="352"/>
      <c r="B94" s="425"/>
      <c r="C94" s="353" t="s">
        <v>366</v>
      </c>
      <c r="D94" s="407"/>
      <c r="E94" s="408"/>
      <c r="F94" s="353" t="s">
        <v>367</v>
      </c>
      <c r="G94" s="354" t="s">
        <v>7</v>
      </c>
    </row>
    <row r="95" spans="1:7" ht="12.75" customHeight="1">
      <c r="A95" s="355" t="s">
        <v>353</v>
      </c>
      <c r="B95" s="426"/>
      <c r="C95" s="356">
        <f>C16</f>
        <v>0</v>
      </c>
      <c r="D95" s="409"/>
      <c r="E95" s="410"/>
      <c r="F95" s="356">
        <f>F16</f>
        <v>0</v>
      </c>
      <c r="G95" s="357">
        <f>G16</f>
        <v>0</v>
      </c>
    </row>
    <row r="96" spans="1:7" ht="12.75" customHeight="1">
      <c r="A96" s="355" t="s">
        <v>354</v>
      </c>
      <c r="B96" s="426"/>
      <c r="C96" s="358">
        <f>C39</f>
        <v>0</v>
      </c>
      <c r="D96" s="409"/>
      <c r="E96" s="410"/>
      <c r="F96" s="358">
        <f>F39</f>
        <v>0</v>
      </c>
      <c r="G96" s="359">
        <f>G39</f>
        <v>0</v>
      </c>
    </row>
    <row r="97" spans="1:7" ht="12.75" customHeight="1">
      <c r="A97" s="360" t="s">
        <v>355</v>
      </c>
      <c r="B97" s="427"/>
      <c r="C97" s="358">
        <f>C65</f>
        <v>0</v>
      </c>
      <c r="D97" s="409"/>
      <c r="E97" s="410"/>
      <c r="F97" s="358">
        <f>F65</f>
        <v>0</v>
      </c>
      <c r="G97" s="361">
        <f>G65</f>
        <v>0</v>
      </c>
    </row>
    <row r="98" spans="1:7" ht="20.100000000000001" customHeight="1" thickBot="1">
      <c r="A98" s="423" t="s">
        <v>377</v>
      </c>
      <c r="B98" s="424"/>
      <c r="C98" s="364">
        <f>SUM(C95:C97)</f>
        <v>0</v>
      </c>
      <c r="D98" s="411"/>
      <c r="E98" s="412"/>
      <c r="F98" s="364">
        <f t="shared" ref="F98" si="6">SUM(F95:F97)</f>
        <v>0</v>
      </c>
      <c r="G98" s="365">
        <f t="shared" ref="G98" si="7">SUM(G95:G97)</f>
        <v>0</v>
      </c>
    </row>
    <row r="99" spans="1:7" ht="13.8" thickBot="1"/>
    <row r="100" spans="1:7" ht="30" customHeight="1">
      <c r="A100" s="435" t="s">
        <v>378</v>
      </c>
      <c r="B100" s="436"/>
      <c r="C100" s="437"/>
      <c r="D100" s="436"/>
      <c r="E100" s="436"/>
      <c r="F100" s="437"/>
      <c r="G100" s="438"/>
    </row>
    <row r="101" spans="1:7" ht="39.6">
      <c r="A101" s="352"/>
      <c r="B101" s="425"/>
      <c r="C101" s="353" t="s">
        <v>366</v>
      </c>
      <c r="D101" s="407"/>
      <c r="E101" s="408"/>
      <c r="F101" s="353" t="s">
        <v>367</v>
      </c>
      <c r="G101" s="354" t="s">
        <v>7</v>
      </c>
    </row>
    <row r="102" spans="1:7" ht="13.5" customHeight="1">
      <c r="A102" s="355" t="s">
        <v>353</v>
      </c>
      <c r="B102" s="426"/>
      <c r="C102" s="356">
        <f>C21</f>
        <v>0</v>
      </c>
      <c r="D102" s="409"/>
      <c r="E102" s="410"/>
      <c r="F102" s="356">
        <f>F21</f>
        <v>0</v>
      </c>
      <c r="G102" s="357">
        <f>G21</f>
        <v>0</v>
      </c>
    </row>
    <row r="103" spans="1:7" ht="13.5" customHeight="1">
      <c r="A103" s="355" t="s">
        <v>354</v>
      </c>
      <c r="B103" s="426"/>
      <c r="C103" s="358">
        <f>C47</f>
        <v>0</v>
      </c>
      <c r="D103" s="409"/>
      <c r="E103" s="410"/>
      <c r="F103" s="358">
        <f>F47</f>
        <v>0</v>
      </c>
      <c r="G103" s="359">
        <f>G47</f>
        <v>0</v>
      </c>
    </row>
    <row r="104" spans="1:7" ht="13.5" customHeight="1">
      <c r="A104" s="360" t="s">
        <v>355</v>
      </c>
      <c r="B104" s="427"/>
      <c r="C104" s="358">
        <f>C73</f>
        <v>0</v>
      </c>
      <c r="D104" s="409"/>
      <c r="E104" s="410"/>
      <c r="F104" s="358">
        <f>F73</f>
        <v>0</v>
      </c>
      <c r="G104" s="361">
        <f>G73</f>
        <v>0</v>
      </c>
    </row>
    <row r="105" spans="1:7" ht="20.100000000000001" customHeight="1" thickBot="1">
      <c r="A105" s="423" t="s">
        <v>379</v>
      </c>
      <c r="B105" s="424"/>
      <c r="C105" s="364">
        <f>SUM(C102:C104)</f>
        <v>0</v>
      </c>
      <c r="D105" s="411"/>
      <c r="E105" s="412"/>
      <c r="F105" s="364">
        <f t="shared" ref="F105" si="8">SUM(F102:F104)</f>
        <v>0</v>
      </c>
      <c r="G105" s="365">
        <f t="shared" ref="G105" si="9">SUM(G102:G104)</f>
        <v>0</v>
      </c>
    </row>
    <row r="108" spans="1:7" ht="13.8" thickBot="1"/>
    <row r="109" spans="1:7" ht="24.9" customHeight="1">
      <c r="A109" s="415" t="s">
        <v>382</v>
      </c>
      <c r="B109" s="416"/>
      <c r="C109" s="416"/>
      <c r="D109" s="416"/>
      <c r="E109" s="416"/>
      <c r="F109" s="416"/>
      <c r="G109" s="417"/>
    </row>
    <row r="110" spans="1:7" ht="13.8" thickBot="1">
      <c r="A110" s="418" t="s">
        <v>380</v>
      </c>
      <c r="B110" s="419"/>
      <c r="C110" s="419"/>
      <c r="D110" s="419"/>
      <c r="E110" s="419"/>
      <c r="F110" s="419"/>
      <c r="G110" s="420"/>
    </row>
    <row r="111" spans="1:7" ht="13.8" thickBot="1"/>
    <row r="112" spans="1:7" ht="39.6">
      <c r="A112" s="373"/>
      <c r="B112" s="375"/>
      <c r="C112" s="376" t="s">
        <v>366</v>
      </c>
      <c r="D112" s="377"/>
      <c r="E112" s="378"/>
      <c r="F112" s="376" t="s">
        <v>367</v>
      </c>
      <c r="G112" s="379" t="s">
        <v>7</v>
      </c>
    </row>
    <row r="113" spans="1:7" ht="13.5" customHeight="1">
      <c r="A113" s="355" t="s">
        <v>353</v>
      </c>
      <c r="B113" s="366"/>
      <c r="C113" s="356">
        <f>C83+C95+C102</f>
        <v>0</v>
      </c>
      <c r="D113" s="346" t="e">
        <f>C113/C116</f>
        <v>#DIV/0!</v>
      </c>
      <c r="E113" s="322">
        <v>0.05</v>
      </c>
      <c r="F113" s="356">
        <f t="shared" ref="F113:G115" si="10">F83+F95+F102</f>
        <v>0</v>
      </c>
      <c r="G113" s="357">
        <f t="shared" si="10"/>
        <v>0</v>
      </c>
    </row>
    <row r="114" spans="1:7" ht="13.5" customHeight="1">
      <c r="A114" s="355" t="s">
        <v>354</v>
      </c>
      <c r="B114" s="366"/>
      <c r="C114" s="358">
        <f>C84+C96+C103</f>
        <v>0</v>
      </c>
      <c r="D114" s="367"/>
      <c r="E114" s="368"/>
      <c r="F114" s="358">
        <f t="shared" si="10"/>
        <v>0</v>
      </c>
      <c r="G114" s="359">
        <f t="shared" si="10"/>
        <v>0</v>
      </c>
    </row>
    <row r="115" spans="1:7" ht="13.5" customHeight="1">
      <c r="A115" s="360" t="s">
        <v>355</v>
      </c>
      <c r="B115" s="369"/>
      <c r="C115" s="358">
        <f>C85+C97+C104</f>
        <v>0</v>
      </c>
      <c r="D115" s="367"/>
      <c r="E115" s="368"/>
      <c r="F115" s="358">
        <f t="shared" si="10"/>
        <v>0</v>
      </c>
      <c r="G115" s="359">
        <f t="shared" si="10"/>
        <v>0</v>
      </c>
    </row>
    <row r="116" spans="1:7" ht="20.100000000000001" customHeight="1" thickBot="1">
      <c r="A116" s="362"/>
      <c r="B116" s="363" t="s">
        <v>365</v>
      </c>
      <c r="C116" s="364">
        <f>SUM(C113:C115)</f>
        <v>0</v>
      </c>
      <c r="D116" s="370"/>
      <c r="E116" s="371"/>
      <c r="F116" s="364">
        <f>SUM(F113:F115)</f>
        <v>0</v>
      </c>
      <c r="G116" s="365">
        <f>SUM(G113:G115)</f>
        <v>0</v>
      </c>
    </row>
  </sheetData>
  <sheetProtection algorithmName="SHA-512" hashValue="Mqhdc3hcg12iSp5SiLbz18Ox62gl04rDT8jrrnAYHIGXSBtQSxnU1VFV+ZJbVjFpvhRxk8n5R1BnxgdikJzQ/A==" saltValue="qTB0ctb0Uh9ZnU0Q6T4NEg==" spinCount="100000" sheet="1" objects="1" scenarios="1"/>
  <mergeCells count="28">
    <mergeCell ref="A1:G1"/>
    <mergeCell ref="B6:G6"/>
    <mergeCell ref="B23:G23"/>
    <mergeCell ref="B49:G49"/>
    <mergeCell ref="A2:G2"/>
    <mergeCell ref="A22:B22"/>
    <mergeCell ref="A48:B48"/>
    <mergeCell ref="D7:E21"/>
    <mergeCell ref="D24:E48"/>
    <mergeCell ref="A110:G110"/>
    <mergeCell ref="A76:B76"/>
    <mergeCell ref="A86:B86"/>
    <mergeCell ref="A98:B98"/>
    <mergeCell ref="A105:B105"/>
    <mergeCell ref="B82:B85"/>
    <mergeCell ref="B94:B97"/>
    <mergeCell ref="B101:B104"/>
    <mergeCell ref="D94:E98"/>
    <mergeCell ref="D101:E105"/>
    <mergeCell ref="A79:G79"/>
    <mergeCell ref="A81:G81"/>
    <mergeCell ref="A93:G93"/>
    <mergeCell ref="A100:G100"/>
    <mergeCell ref="D50:E74"/>
    <mergeCell ref="D76:E76"/>
    <mergeCell ref="D82:E86"/>
    <mergeCell ref="A74:B74"/>
    <mergeCell ref="A109:G109"/>
  </mergeCells>
  <pageMargins left="0.39370078740157483" right="0.31496062992125984" top="0.6692913385826772" bottom="0.39370078740157483" header="0.31496062992125984" footer="0.31496062992125984"/>
  <pageSetup paperSize="9" scale="60" orientation="portrait" r:id="rId1"/>
  <headerFooter>
    <oddHeader>&amp;C&amp;"+,Normale"&amp;9PROGRAMMA REGIONALE (PR) CALABRIA FESR-FSE + 2021/2027
Azione 2.1.2 - Azione 2.2.1
&amp;"+,Grassetto"FONDO EFFICIENZA ENERGETICA E RINNOVABILI PER LE IMPRESE (FEERI)</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2738A-46A8-4798-BA36-93BA541ED023}">
  <sheetPr codeName="Foglio2"/>
  <dimension ref="A1:H163"/>
  <sheetViews>
    <sheetView showGridLines="0" workbookViewId="0">
      <selection activeCell="D3" sqref="D3"/>
    </sheetView>
  </sheetViews>
  <sheetFormatPr defaultColWidth="9.109375" defaultRowHeight="13.2"/>
  <cols>
    <col min="1" max="1" width="66.6640625" style="48" customWidth="1"/>
    <col min="2" max="4" width="15.6640625" style="49" customWidth="1"/>
    <col min="5" max="16384" width="9.109375" style="48"/>
  </cols>
  <sheetData>
    <row r="1" spans="1:8" s="11" customFormat="1" ht="24.9" customHeight="1">
      <c r="A1" s="453" t="s">
        <v>339</v>
      </c>
      <c r="B1" s="454"/>
      <c r="C1" s="454"/>
      <c r="D1" s="455"/>
    </row>
    <row r="2" spans="1:8" ht="13.8" thickBot="1"/>
    <row r="3" spans="1:8" s="11" customFormat="1" ht="15" customHeight="1">
      <c r="A3" s="8" t="s">
        <v>14</v>
      </c>
      <c r="B3" s="66">
        <v>2021</v>
      </c>
      <c r="C3" s="9">
        <f>B3+1</f>
        <v>2022</v>
      </c>
      <c r="D3" s="10">
        <f>C3+1</f>
        <v>2023</v>
      </c>
      <c r="E3" s="452"/>
      <c r="F3" s="452"/>
      <c r="G3" s="452"/>
      <c r="H3" s="452"/>
    </row>
    <row r="4" spans="1:8" s="11" customFormat="1" ht="15" customHeight="1">
      <c r="A4" s="12" t="s">
        <v>15</v>
      </c>
      <c r="B4" s="67">
        <v>0</v>
      </c>
      <c r="C4" s="68">
        <v>0</v>
      </c>
      <c r="D4" s="301">
        <v>0</v>
      </c>
      <c r="E4" s="452"/>
      <c r="F4" s="452"/>
      <c r="G4" s="452"/>
      <c r="H4" s="452"/>
    </row>
    <row r="5" spans="1:8" s="11" customFormat="1" ht="15" customHeight="1">
      <c r="A5" s="12" t="s">
        <v>16</v>
      </c>
      <c r="B5" s="27"/>
      <c r="C5" s="28"/>
      <c r="D5" s="29"/>
      <c r="E5" s="452"/>
      <c r="F5" s="452"/>
      <c r="G5" s="452"/>
      <c r="H5" s="452"/>
    </row>
    <row r="6" spans="1:8" s="11" customFormat="1" ht="15" customHeight="1">
      <c r="A6" s="13" t="s">
        <v>17</v>
      </c>
      <c r="B6" s="27"/>
      <c r="C6" s="28"/>
      <c r="D6" s="29"/>
      <c r="E6" s="299"/>
      <c r="F6" s="299"/>
      <c r="G6" s="299"/>
      <c r="H6" s="299"/>
    </row>
    <row r="7" spans="1:8" s="11" customFormat="1" ht="15" customHeight="1">
      <c r="A7" s="13" t="s">
        <v>18</v>
      </c>
      <c r="B7" s="69">
        <v>0</v>
      </c>
      <c r="C7" s="69">
        <v>0</v>
      </c>
      <c r="D7" s="70">
        <v>0</v>
      </c>
    </row>
    <row r="8" spans="1:8" s="11" customFormat="1" ht="15" customHeight="1">
      <c r="A8" s="13" t="s">
        <v>19</v>
      </c>
      <c r="B8" s="69">
        <v>0</v>
      </c>
      <c r="C8" s="69">
        <v>0</v>
      </c>
      <c r="D8" s="70">
        <v>0</v>
      </c>
    </row>
    <row r="9" spans="1:8" s="11" customFormat="1" ht="15" customHeight="1">
      <c r="A9" s="13" t="s">
        <v>20</v>
      </c>
      <c r="B9" s="69">
        <v>0</v>
      </c>
      <c r="C9" s="69">
        <v>0</v>
      </c>
      <c r="D9" s="70">
        <v>0</v>
      </c>
    </row>
    <row r="10" spans="1:8" s="11" customFormat="1" ht="15" customHeight="1">
      <c r="A10" s="13" t="s">
        <v>21</v>
      </c>
      <c r="B10" s="69">
        <v>0</v>
      </c>
      <c r="C10" s="69">
        <v>0</v>
      </c>
      <c r="D10" s="70">
        <v>0</v>
      </c>
    </row>
    <row r="11" spans="1:8" s="11" customFormat="1" ht="15" customHeight="1">
      <c r="A11" s="13" t="s">
        <v>22</v>
      </c>
      <c r="B11" s="69">
        <v>0</v>
      </c>
      <c r="C11" s="69">
        <v>0</v>
      </c>
      <c r="D11" s="70">
        <v>0</v>
      </c>
    </row>
    <row r="12" spans="1:8" s="11" customFormat="1" ht="15" customHeight="1">
      <c r="A12" s="13" t="s">
        <v>23</v>
      </c>
      <c r="B12" s="69">
        <v>0</v>
      </c>
      <c r="C12" s="69">
        <v>0</v>
      </c>
      <c r="D12" s="70">
        <v>0</v>
      </c>
    </row>
    <row r="13" spans="1:8" s="11" customFormat="1" ht="15" customHeight="1">
      <c r="A13" s="13" t="s">
        <v>24</v>
      </c>
      <c r="B13" s="69">
        <v>0</v>
      </c>
      <c r="C13" s="69">
        <v>0</v>
      </c>
      <c r="D13" s="70">
        <v>0</v>
      </c>
    </row>
    <row r="14" spans="1:8" s="11" customFormat="1" ht="15" customHeight="1">
      <c r="A14" s="14" t="s">
        <v>25</v>
      </c>
      <c r="B14" s="1">
        <f>SUM(B7:B13)</f>
        <v>0</v>
      </c>
      <c r="C14" s="1">
        <f>SUM(C7:C13)</f>
        <v>0</v>
      </c>
      <c r="D14" s="2">
        <f>SUM(D7:D13)</f>
        <v>0</v>
      </c>
      <c r="F14" s="451"/>
      <c r="G14" s="451"/>
      <c r="H14" s="451"/>
    </row>
    <row r="15" spans="1:8" s="11" customFormat="1" ht="15" customHeight="1">
      <c r="A15" s="13" t="s">
        <v>26</v>
      </c>
      <c r="B15" s="3"/>
      <c r="C15" s="4"/>
      <c r="D15" s="5"/>
      <c r="F15" s="451"/>
      <c r="G15" s="451"/>
      <c r="H15" s="451"/>
    </row>
    <row r="16" spans="1:8" s="11" customFormat="1" ht="15" customHeight="1">
      <c r="A16" s="13" t="s">
        <v>27</v>
      </c>
      <c r="B16" s="69">
        <v>0</v>
      </c>
      <c r="C16" s="69">
        <v>0</v>
      </c>
      <c r="D16" s="70">
        <v>0</v>
      </c>
      <c r="F16" s="451"/>
      <c r="G16" s="451"/>
      <c r="H16" s="451"/>
    </row>
    <row r="17" spans="1:8" s="11" customFormat="1" ht="15" customHeight="1">
      <c r="A17" s="13" t="s">
        <v>28</v>
      </c>
      <c r="B17" s="69">
        <v>0</v>
      </c>
      <c r="C17" s="69">
        <v>0</v>
      </c>
      <c r="D17" s="70">
        <v>0</v>
      </c>
      <c r="F17" s="451"/>
      <c r="G17" s="451"/>
      <c r="H17" s="451"/>
    </row>
    <row r="18" spans="1:8" s="11" customFormat="1" ht="15" customHeight="1">
      <c r="A18" s="13" t="s">
        <v>29</v>
      </c>
      <c r="B18" s="69">
        <v>0</v>
      </c>
      <c r="C18" s="69">
        <v>0</v>
      </c>
      <c r="D18" s="70">
        <v>0</v>
      </c>
    </row>
    <row r="19" spans="1:8" s="11" customFormat="1" ht="15" customHeight="1">
      <c r="A19" s="13" t="s">
        <v>30</v>
      </c>
      <c r="B19" s="69">
        <v>0</v>
      </c>
      <c r="C19" s="69">
        <v>0</v>
      </c>
      <c r="D19" s="70">
        <v>0</v>
      </c>
    </row>
    <row r="20" spans="1:8" s="11" customFormat="1" ht="15" customHeight="1">
      <c r="A20" s="13" t="s">
        <v>31</v>
      </c>
      <c r="B20" s="69">
        <v>0</v>
      </c>
      <c r="C20" s="69">
        <v>0</v>
      </c>
      <c r="D20" s="70">
        <v>0</v>
      </c>
    </row>
    <row r="21" spans="1:8" s="11" customFormat="1" ht="15" customHeight="1">
      <c r="A21" s="15" t="s">
        <v>32</v>
      </c>
      <c r="B21" s="1">
        <f>SUM(B16:B20)</f>
        <v>0</v>
      </c>
      <c r="C21" s="1">
        <f>SUM(C16:C20)</f>
        <v>0</v>
      </c>
      <c r="D21" s="2">
        <f>SUM(D16:D20)</f>
        <v>0</v>
      </c>
    </row>
    <row r="22" spans="1:8" s="11" customFormat="1" ht="15" customHeight="1">
      <c r="A22" s="16" t="s">
        <v>33</v>
      </c>
      <c r="B22" s="30"/>
      <c r="C22" s="31"/>
      <c r="D22" s="32"/>
    </row>
    <row r="23" spans="1:8" s="11" customFormat="1" ht="15" customHeight="1">
      <c r="A23" s="17" t="s">
        <v>34</v>
      </c>
      <c r="B23" s="33"/>
      <c r="C23" s="34"/>
      <c r="D23" s="35"/>
    </row>
    <row r="24" spans="1:8" s="11" customFormat="1" ht="15" customHeight="1">
      <c r="A24" s="18" t="s">
        <v>35</v>
      </c>
      <c r="B24" s="27"/>
      <c r="C24" s="28"/>
      <c r="D24" s="29"/>
    </row>
    <row r="25" spans="1:8" s="11" customFormat="1" ht="15" customHeight="1">
      <c r="A25" s="13" t="s">
        <v>36</v>
      </c>
      <c r="B25" s="69">
        <v>0</v>
      </c>
      <c r="C25" s="69">
        <v>0</v>
      </c>
      <c r="D25" s="70">
        <v>0</v>
      </c>
    </row>
    <row r="26" spans="1:8" s="11" customFormat="1" ht="15" customHeight="1">
      <c r="A26" s="13" t="s">
        <v>37</v>
      </c>
      <c r="B26" s="69">
        <v>0</v>
      </c>
      <c r="C26" s="69">
        <v>0</v>
      </c>
      <c r="D26" s="70">
        <v>0</v>
      </c>
    </row>
    <row r="27" spans="1:8" s="11" customFormat="1" ht="15" customHeight="1">
      <c r="A27" s="13" t="s">
        <v>38</v>
      </c>
      <c r="B27" s="69">
        <v>0</v>
      </c>
      <c r="C27" s="69">
        <v>0</v>
      </c>
      <c r="D27" s="70">
        <v>0</v>
      </c>
    </row>
    <row r="28" spans="1:8" s="11" customFormat="1" ht="15" customHeight="1">
      <c r="A28" s="13" t="s">
        <v>39</v>
      </c>
      <c r="B28" s="69">
        <v>0</v>
      </c>
      <c r="C28" s="69">
        <v>0</v>
      </c>
      <c r="D28" s="70">
        <v>0</v>
      </c>
    </row>
    <row r="29" spans="1:8" s="11" customFormat="1" ht="15" customHeight="1">
      <c r="A29" s="13" t="s">
        <v>40</v>
      </c>
      <c r="B29" s="27"/>
      <c r="C29" s="28"/>
      <c r="D29" s="29"/>
    </row>
    <row r="30" spans="1:8" s="11" customFormat="1" ht="15" customHeight="1">
      <c r="A30" s="13" t="s">
        <v>41</v>
      </c>
      <c r="B30" s="1">
        <f>B31+B32</f>
        <v>0</v>
      </c>
      <c r="C30" s="1">
        <f>C31+C32</f>
        <v>0</v>
      </c>
      <c r="D30" s="2">
        <f>D31+D32</f>
        <v>0</v>
      </c>
    </row>
    <row r="31" spans="1:8" s="20" customFormat="1" ht="15" customHeight="1">
      <c r="A31" s="19" t="s">
        <v>42</v>
      </c>
      <c r="B31" s="71">
        <v>0</v>
      </c>
      <c r="C31" s="71">
        <v>0</v>
      </c>
      <c r="D31" s="72">
        <v>0</v>
      </c>
    </row>
    <row r="32" spans="1:8" s="20" customFormat="1" ht="15" customHeight="1">
      <c r="A32" s="19" t="s">
        <v>43</v>
      </c>
      <c r="B32" s="71">
        <v>0</v>
      </c>
      <c r="C32" s="71">
        <v>0</v>
      </c>
      <c r="D32" s="72">
        <v>0</v>
      </c>
    </row>
    <row r="33" spans="1:4" s="11" customFormat="1" ht="15" customHeight="1">
      <c r="A33" s="13" t="s">
        <v>44</v>
      </c>
      <c r="B33" s="1">
        <f>B34+B35</f>
        <v>0</v>
      </c>
      <c r="C33" s="1">
        <f>C34+C35</f>
        <v>0</v>
      </c>
      <c r="D33" s="2">
        <f>D34+D35</f>
        <v>0</v>
      </c>
    </row>
    <row r="34" spans="1:4" s="20" customFormat="1" ht="15" customHeight="1">
      <c r="A34" s="19" t="s">
        <v>42</v>
      </c>
      <c r="B34" s="71">
        <v>0</v>
      </c>
      <c r="C34" s="71">
        <v>0</v>
      </c>
      <c r="D34" s="72">
        <v>0</v>
      </c>
    </row>
    <row r="35" spans="1:4" s="20" customFormat="1" ht="15" customHeight="1">
      <c r="A35" s="19" t="s">
        <v>43</v>
      </c>
      <c r="B35" s="71">
        <v>0</v>
      </c>
      <c r="C35" s="71">
        <v>0</v>
      </c>
      <c r="D35" s="72">
        <v>0</v>
      </c>
    </row>
    <row r="36" spans="1:4" s="11" customFormat="1" ht="15" customHeight="1">
      <c r="A36" s="13" t="s">
        <v>45</v>
      </c>
      <c r="B36" s="1">
        <f>B37+B38</f>
        <v>0</v>
      </c>
      <c r="C36" s="1">
        <f>C37+C38</f>
        <v>0</v>
      </c>
      <c r="D36" s="2">
        <f>D37+D38</f>
        <v>0</v>
      </c>
    </row>
    <row r="37" spans="1:4" s="20" customFormat="1" ht="15" customHeight="1">
      <c r="A37" s="19" t="s">
        <v>42</v>
      </c>
      <c r="B37" s="71">
        <v>0</v>
      </c>
      <c r="C37" s="71">
        <v>0</v>
      </c>
      <c r="D37" s="72">
        <v>0</v>
      </c>
    </row>
    <row r="38" spans="1:4" s="20" customFormat="1" ht="15" customHeight="1">
      <c r="A38" s="19" t="s">
        <v>43</v>
      </c>
      <c r="B38" s="71">
        <v>0</v>
      </c>
      <c r="C38" s="71">
        <v>0</v>
      </c>
      <c r="D38" s="72">
        <v>0</v>
      </c>
    </row>
    <row r="39" spans="1:4" s="11" customFormat="1" ht="15" customHeight="1">
      <c r="A39" s="13" t="s">
        <v>46</v>
      </c>
      <c r="B39" s="1">
        <f>B40+B41</f>
        <v>0</v>
      </c>
      <c r="C39" s="1">
        <f>C40+C41</f>
        <v>0</v>
      </c>
      <c r="D39" s="2">
        <f>D40+D41</f>
        <v>0</v>
      </c>
    </row>
    <row r="40" spans="1:4" s="20" customFormat="1" ht="15" customHeight="1">
      <c r="A40" s="19" t="s">
        <v>42</v>
      </c>
      <c r="B40" s="71">
        <v>0</v>
      </c>
      <c r="C40" s="71">
        <v>0</v>
      </c>
      <c r="D40" s="72">
        <v>0</v>
      </c>
    </row>
    <row r="41" spans="1:4" s="20" customFormat="1" ht="15" customHeight="1">
      <c r="A41" s="19" t="s">
        <v>43</v>
      </c>
      <c r="B41" s="71">
        <v>0</v>
      </c>
      <c r="C41" s="71">
        <v>0</v>
      </c>
      <c r="D41" s="72">
        <v>0</v>
      </c>
    </row>
    <row r="42" spans="1:4" s="11" customFormat="1" ht="15" customHeight="1">
      <c r="A42" s="13" t="s">
        <v>47</v>
      </c>
      <c r="B42" s="69">
        <v>0</v>
      </c>
      <c r="C42" s="69">
        <v>0</v>
      </c>
      <c r="D42" s="70">
        <v>0</v>
      </c>
    </row>
    <row r="43" spans="1:4" s="11" customFormat="1" ht="15" customHeight="1">
      <c r="A43" s="13" t="s">
        <v>48</v>
      </c>
      <c r="B43" s="69">
        <v>0</v>
      </c>
      <c r="C43" s="69">
        <v>0</v>
      </c>
      <c r="D43" s="70">
        <v>0</v>
      </c>
    </row>
    <row r="44" spans="1:4" s="11" customFormat="1" ht="15" customHeight="1">
      <c r="A44" s="21" t="s">
        <v>49</v>
      </c>
      <c r="B44" s="22">
        <f>SUM(B25:B28)+B30+B33+B36+B39+B42+B43</f>
        <v>0</v>
      </c>
      <c r="C44" s="1">
        <f>SUM(C25:C28)+C30+C33+C36+C39+C42+C43</f>
        <v>0</v>
      </c>
      <c r="D44" s="2">
        <f>SUM(D25:D28)+D30+D33+D36+D39+D42+D43</f>
        <v>0</v>
      </c>
    </row>
    <row r="45" spans="1:4" s="11" customFormat="1" ht="15" customHeight="1">
      <c r="A45" s="23" t="s">
        <v>244</v>
      </c>
      <c r="B45" s="24">
        <f>B14+B21+B44</f>
        <v>0</v>
      </c>
      <c r="C45" s="25">
        <f>C14+C21+C44</f>
        <v>0</v>
      </c>
      <c r="D45" s="26">
        <f>D14+D21+D44</f>
        <v>0</v>
      </c>
    </row>
    <row r="46" spans="1:4" s="11" customFormat="1" ht="15" customHeight="1">
      <c r="A46" s="12" t="s">
        <v>50</v>
      </c>
      <c r="B46" s="27"/>
      <c r="C46" s="28"/>
      <c r="D46" s="29"/>
    </row>
    <row r="47" spans="1:4" s="11" customFormat="1" ht="15" customHeight="1">
      <c r="A47" s="13" t="s">
        <v>51</v>
      </c>
      <c r="B47" s="27"/>
      <c r="C47" s="28"/>
      <c r="D47" s="29"/>
    </row>
    <row r="48" spans="1:4" s="11" customFormat="1" ht="15" customHeight="1">
      <c r="A48" s="13" t="s">
        <v>52</v>
      </c>
      <c r="B48" s="69">
        <v>0</v>
      </c>
      <c r="C48" s="69">
        <v>0</v>
      </c>
      <c r="D48" s="70">
        <v>0</v>
      </c>
    </row>
    <row r="49" spans="1:4" s="11" customFormat="1" ht="15" customHeight="1">
      <c r="A49" s="13" t="s">
        <v>53</v>
      </c>
      <c r="B49" s="69">
        <v>0</v>
      </c>
      <c r="C49" s="69">
        <v>0</v>
      </c>
      <c r="D49" s="70">
        <v>0</v>
      </c>
    </row>
    <row r="50" spans="1:4" s="11" customFormat="1" ht="15" customHeight="1">
      <c r="A50" s="13" t="s">
        <v>54</v>
      </c>
      <c r="B50" s="69">
        <v>0</v>
      </c>
      <c r="C50" s="69">
        <v>0</v>
      </c>
      <c r="D50" s="70">
        <v>0</v>
      </c>
    </row>
    <row r="51" spans="1:4" s="11" customFormat="1" ht="15" customHeight="1">
      <c r="A51" s="13" t="s">
        <v>55</v>
      </c>
      <c r="B51" s="69">
        <v>0</v>
      </c>
      <c r="C51" s="69">
        <v>0</v>
      </c>
      <c r="D51" s="70">
        <v>0</v>
      </c>
    </row>
    <row r="52" spans="1:4" s="11" customFormat="1" ht="15" customHeight="1">
      <c r="A52" s="13" t="s">
        <v>56</v>
      </c>
      <c r="B52" s="69">
        <v>0</v>
      </c>
      <c r="C52" s="69">
        <v>0</v>
      </c>
      <c r="D52" s="70">
        <v>0</v>
      </c>
    </row>
    <row r="53" spans="1:4" s="11" customFormat="1" ht="15" customHeight="1">
      <c r="A53" s="15" t="s">
        <v>1</v>
      </c>
      <c r="B53" s="1">
        <f>SUM(B48:B52)</f>
        <v>0</v>
      </c>
      <c r="C53" s="1">
        <f>SUM(C48:C52)</f>
        <v>0</v>
      </c>
      <c r="D53" s="2">
        <f>SUM(D48:D52)</f>
        <v>0</v>
      </c>
    </row>
    <row r="54" spans="1:4" s="11" customFormat="1" ht="15" customHeight="1">
      <c r="A54" s="16" t="s">
        <v>57</v>
      </c>
      <c r="B54" s="30"/>
      <c r="C54" s="31"/>
      <c r="D54" s="32"/>
    </row>
    <row r="55" spans="1:4" s="11" customFormat="1" ht="15" customHeight="1">
      <c r="A55" s="17" t="s">
        <v>58</v>
      </c>
      <c r="B55" s="33"/>
      <c r="C55" s="34"/>
      <c r="D55" s="35"/>
    </row>
    <row r="56" spans="1:4" s="11" customFormat="1" ht="15" customHeight="1">
      <c r="A56" s="18" t="s">
        <v>59</v>
      </c>
      <c r="B56" s="1">
        <f>B57+B58</f>
        <v>0</v>
      </c>
      <c r="C56" s="1">
        <f>C57+C58</f>
        <v>0</v>
      </c>
      <c r="D56" s="2">
        <f>D57+D58</f>
        <v>0</v>
      </c>
    </row>
    <row r="57" spans="1:4" s="20" customFormat="1" ht="15" customHeight="1">
      <c r="A57" s="19" t="s">
        <v>60</v>
      </c>
      <c r="B57" s="71">
        <v>0</v>
      </c>
      <c r="C57" s="71">
        <v>0</v>
      </c>
      <c r="D57" s="72">
        <v>0</v>
      </c>
    </row>
    <row r="58" spans="1:4" s="20" customFormat="1" ht="15" customHeight="1">
      <c r="A58" s="19" t="s">
        <v>61</v>
      </c>
      <c r="B58" s="71">
        <v>0</v>
      </c>
      <c r="C58" s="71">
        <v>0</v>
      </c>
      <c r="D58" s="72">
        <v>0</v>
      </c>
    </row>
    <row r="59" spans="1:4" s="11" customFormat="1" ht="15" customHeight="1">
      <c r="A59" s="13" t="s">
        <v>62</v>
      </c>
      <c r="B59" s="1">
        <f>B60+B61</f>
        <v>0</v>
      </c>
      <c r="C59" s="1">
        <f>C60+C61</f>
        <v>0</v>
      </c>
      <c r="D59" s="2">
        <f>D60+D61</f>
        <v>0</v>
      </c>
    </row>
    <row r="60" spans="1:4" s="20" customFormat="1" ht="15" customHeight="1">
      <c r="A60" s="19" t="s">
        <v>60</v>
      </c>
      <c r="B60" s="71">
        <v>0</v>
      </c>
      <c r="C60" s="71">
        <v>0</v>
      </c>
      <c r="D60" s="72">
        <v>0</v>
      </c>
    </row>
    <row r="61" spans="1:4" s="20" customFormat="1" ht="15" customHeight="1">
      <c r="A61" s="19" t="s">
        <v>61</v>
      </c>
      <c r="B61" s="71">
        <v>0</v>
      </c>
      <c r="C61" s="71">
        <v>0</v>
      </c>
      <c r="D61" s="72">
        <v>0</v>
      </c>
    </row>
    <row r="62" spans="1:4" s="11" customFormat="1" ht="15" customHeight="1">
      <c r="A62" s="13" t="s">
        <v>63</v>
      </c>
      <c r="B62" s="1">
        <f>B63+B64</f>
        <v>0</v>
      </c>
      <c r="C62" s="1">
        <f>C63+C64</f>
        <v>0</v>
      </c>
      <c r="D62" s="2">
        <f>D63+D64</f>
        <v>0</v>
      </c>
    </row>
    <row r="63" spans="1:4" s="20" customFormat="1" ht="15" customHeight="1">
      <c r="A63" s="19" t="s">
        <v>60</v>
      </c>
      <c r="B63" s="71">
        <v>0</v>
      </c>
      <c r="C63" s="71">
        <v>0</v>
      </c>
      <c r="D63" s="72">
        <v>0</v>
      </c>
    </row>
    <row r="64" spans="1:4" s="20" customFormat="1" ht="15" customHeight="1">
      <c r="A64" s="19" t="s">
        <v>61</v>
      </c>
      <c r="B64" s="71">
        <v>0</v>
      </c>
      <c r="C64" s="71">
        <v>0</v>
      </c>
      <c r="D64" s="72">
        <v>0</v>
      </c>
    </row>
    <row r="65" spans="1:4" s="11" customFormat="1" ht="15" customHeight="1">
      <c r="A65" s="13" t="s">
        <v>64</v>
      </c>
      <c r="B65" s="1">
        <f>B66+B67</f>
        <v>0</v>
      </c>
      <c r="C65" s="1">
        <f>C66+C67</f>
        <v>0</v>
      </c>
      <c r="D65" s="2">
        <f>D66+D67</f>
        <v>0</v>
      </c>
    </row>
    <row r="66" spans="1:4" s="20" customFormat="1" ht="15" customHeight="1">
      <c r="A66" s="19" t="s">
        <v>60</v>
      </c>
      <c r="B66" s="71">
        <v>0</v>
      </c>
      <c r="C66" s="71">
        <v>0</v>
      </c>
      <c r="D66" s="72">
        <v>0</v>
      </c>
    </row>
    <row r="67" spans="1:4" s="20" customFormat="1" ht="15" customHeight="1">
      <c r="A67" s="19" t="s">
        <v>61</v>
      </c>
      <c r="B67" s="71">
        <v>0</v>
      </c>
      <c r="C67" s="71">
        <v>0</v>
      </c>
      <c r="D67" s="72">
        <v>0</v>
      </c>
    </row>
    <row r="68" spans="1:4" s="11" customFormat="1" ht="15" customHeight="1">
      <c r="A68" s="13" t="s">
        <v>65</v>
      </c>
      <c r="B68" s="1">
        <f>B69+B70</f>
        <v>0</v>
      </c>
      <c r="C68" s="1">
        <f>C69+C70</f>
        <v>0</v>
      </c>
      <c r="D68" s="2">
        <f>D69+D70</f>
        <v>0</v>
      </c>
    </row>
    <row r="69" spans="1:4" s="20" customFormat="1" ht="15" customHeight="1">
      <c r="A69" s="19" t="s">
        <v>60</v>
      </c>
      <c r="B69" s="71">
        <v>0</v>
      </c>
      <c r="C69" s="71">
        <v>0</v>
      </c>
      <c r="D69" s="72">
        <v>0</v>
      </c>
    </row>
    <row r="70" spans="1:4" s="20" customFormat="1" ht="15" customHeight="1">
      <c r="A70" s="19" t="s">
        <v>61</v>
      </c>
      <c r="B70" s="71">
        <v>0</v>
      </c>
      <c r="C70" s="71">
        <v>0</v>
      </c>
      <c r="D70" s="72">
        <v>0</v>
      </c>
    </row>
    <row r="71" spans="1:4" s="11" customFormat="1" ht="15" customHeight="1">
      <c r="A71" s="13" t="s">
        <v>66</v>
      </c>
      <c r="B71" s="1">
        <f>B72+B73</f>
        <v>0</v>
      </c>
      <c r="C71" s="1">
        <f>C72+C73</f>
        <v>0</v>
      </c>
      <c r="D71" s="2">
        <f>D72+D73</f>
        <v>0</v>
      </c>
    </row>
    <row r="72" spans="1:4" s="20" customFormat="1" ht="15" customHeight="1">
      <c r="A72" s="19" t="s">
        <v>60</v>
      </c>
      <c r="B72" s="71">
        <v>0</v>
      </c>
      <c r="C72" s="71">
        <v>0</v>
      </c>
      <c r="D72" s="72">
        <v>0</v>
      </c>
    </row>
    <row r="73" spans="1:4" s="20" customFormat="1" ht="15" customHeight="1">
      <c r="A73" s="19" t="s">
        <v>61</v>
      </c>
      <c r="B73" s="71">
        <v>0</v>
      </c>
      <c r="C73" s="71">
        <v>0</v>
      </c>
      <c r="D73" s="72">
        <v>0</v>
      </c>
    </row>
    <row r="74" spans="1:4" s="11" customFormat="1" ht="15" customHeight="1">
      <c r="A74" s="13" t="s">
        <v>67</v>
      </c>
      <c r="B74" s="1">
        <f>B75+B76</f>
        <v>0</v>
      </c>
      <c r="C74" s="1">
        <f>C75+C76</f>
        <v>0</v>
      </c>
      <c r="D74" s="2">
        <f>D75+D76</f>
        <v>0</v>
      </c>
    </row>
    <row r="75" spans="1:4" s="20" customFormat="1" ht="15" customHeight="1">
      <c r="A75" s="19" t="s">
        <v>60</v>
      </c>
      <c r="B75" s="71">
        <v>0</v>
      </c>
      <c r="C75" s="71">
        <v>0</v>
      </c>
      <c r="D75" s="72">
        <v>0</v>
      </c>
    </row>
    <row r="76" spans="1:4" s="20" customFormat="1" ht="15" customHeight="1">
      <c r="A76" s="19" t="s">
        <v>61</v>
      </c>
      <c r="B76" s="71">
        <v>0</v>
      </c>
      <c r="C76" s="71">
        <v>0</v>
      </c>
      <c r="D76" s="72">
        <v>0</v>
      </c>
    </row>
    <row r="77" spans="1:4" s="11" customFormat="1" ht="15" customHeight="1">
      <c r="A77" s="14" t="s">
        <v>68</v>
      </c>
      <c r="B77" s="22">
        <f>B56+B59+B62+B65+B68+B71+B74</f>
        <v>0</v>
      </c>
      <c r="C77" s="1">
        <f>C56+C59+C62+C65+C68+C71+C74</f>
        <v>0</v>
      </c>
      <c r="D77" s="2">
        <f>D56+D59+D62+D65+D68+D71+D74</f>
        <v>0</v>
      </c>
    </row>
    <row r="78" spans="1:4" s="11" customFormat="1" ht="15" customHeight="1">
      <c r="A78" s="13" t="s">
        <v>69</v>
      </c>
      <c r="B78" s="27"/>
      <c r="C78" s="28"/>
      <c r="D78" s="29"/>
    </row>
    <row r="79" spans="1:4" s="11" customFormat="1" ht="15" customHeight="1">
      <c r="A79" s="13" t="s">
        <v>70</v>
      </c>
      <c r="B79" s="69">
        <v>0</v>
      </c>
      <c r="C79" s="69">
        <v>0</v>
      </c>
      <c r="D79" s="70">
        <v>0</v>
      </c>
    </row>
    <row r="80" spans="1:4" s="11" customFormat="1" ht="15" customHeight="1">
      <c r="A80" s="13" t="s">
        <v>71</v>
      </c>
      <c r="B80" s="69">
        <v>0</v>
      </c>
      <c r="C80" s="69">
        <v>0</v>
      </c>
      <c r="D80" s="70">
        <v>0</v>
      </c>
    </row>
    <row r="81" spans="1:4" s="11" customFormat="1" ht="15" customHeight="1">
      <c r="A81" s="13" t="s">
        <v>72</v>
      </c>
      <c r="B81" s="69">
        <v>0</v>
      </c>
      <c r="C81" s="69">
        <v>0</v>
      </c>
      <c r="D81" s="70">
        <v>0</v>
      </c>
    </row>
    <row r="82" spans="1:4" s="11" customFormat="1" ht="15" customHeight="1">
      <c r="A82" s="18" t="s">
        <v>73</v>
      </c>
      <c r="B82" s="69">
        <v>0</v>
      </c>
      <c r="C82" s="69">
        <v>0</v>
      </c>
      <c r="D82" s="70">
        <v>0</v>
      </c>
    </row>
    <row r="83" spans="1:4" s="11" customFormat="1" ht="15" customHeight="1">
      <c r="A83" s="13" t="s">
        <v>74</v>
      </c>
      <c r="B83" s="69">
        <v>0</v>
      </c>
      <c r="C83" s="69">
        <v>0</v>
      </c>
      <c r="D83" s="70">
        <v>0</v>
      </c>
    </row>
    <row r="84" spans="1:4" s="11" customFormat="1" ht="15" customHeight="1">
      <c r="A84" s="13" t="s">
        <v>75</v>
      </c>
      <c r="B84" s="69">
        <v>0</v>
      </c>
      <c r="C84" s="69">
        <v>0</v>
      </c>
      <c r="D84" s="70">
        <v>0</v>
      </c>
    </row>
    <row r="85" spans="1:4" s="11" customFormat="1" ht="15" customHeight="1">
      <c r="A85" s="14" t="s">
        <v>76</v>
      </c>
      <c r="B85" s="22">
        <f>SUM(B79:B84)</f>
        <v>0</v>
      </c>
      <c r="C85" s="1">
        <f>SUM(C79:C84)</f>
        <v>0</v>
      </c>
      <c r="D85" s="36">
        <f>SUM(D79:D84)</f>
        <v>0</v>
      </c>
    </row>
    <row r="86" spans="1:4" s="11" customFormat="1" ht="15" customHeight="1">
      <c r="A86" s="13" t="s">
        <v>77</v>
      </c>
      <c r="B86" s="27"/>
      <c r="C86" s="28"/>
      <c r="D86" s="29"/>
    </row>
    <row r="87" spans="1:4" s="11" customFormat="1" ht="15" customHeight="1">
      <c r="A87" s="13" t="s">
        <v>78</v>
      </c>
      <c r="B87" s="69">
        <v>0</v>
      </c>
      <c r="C87" s="69">
        <v>0</v>
      </c>
      <c r="D87" s="70">
        <v>0</v>
      </c>
    </row>
    <row r="88" spans="1:4" s="11" customFormat="1" ht="15" customHeight="1">
      <c r="A88" s="13" t="s">
        <v>79</v>
      </c>
      <c r="B88" s="69">
        <v>0</v>
      </c>
      <c r="C88" s="69">
        <v>0</v>
      </c>
      <c r="D88" s="70">
        <v>0</v>
      </c>
    </row>
    <row r="89" spans="1:4" s="11" customFormat="1" ht="15" customHeight="1">
      <c r="A89" s="13" t="s">
        <v>80</v>
      </c>
      <c r="B89" s="69">
        <v>0</v>
      </c>
      <c r="C89" s="69">
        <v>0</v>
      </c>
      <c r="D89" s="70">
        <v>0</v>
      </c>
    </row>
    <row r="90" spans="1:4" s="11" customFormat="1" ht="15" customHeight="1">
      <c r="A90" s="14" t="s">
        <v>81</v>
      </c>
      <c r="B90" s="22">
        <f>SUM(B87:B89)</f>
        <v>0</v>
      </c>
      <c r="C90" s="1">
        <f>SUM(C87:C89)</f>
        <v>0</v>
      </c>
      <c r="D90" s="36">
        <f>SUM(D87:D89)</f>
        <v>0</v>
      </c>
    </row>
    <row r="91" spans="1:4" s="11" customFormat="1" ht="15" customHeight="1">
      <c r="A91" s="23" t="s">
        <v>245</v>
      </c>
      <c r="B91" s="24">
        <f>B53+B77+B85+B90</f>
        <v>0</v>
      </c>
      <c r="C91" s="25">
        <f>C53+C77+C85+C90</f>
        <v>0</v>
      </c>
      <c r="D91" s="26">
        <f>D53+D77+D85+D90</f>
        <v>0</v>
      </c>
    </row>
    <row r="92" spans="1:4" s="11" customFormat="1" ht="15" customHeight="1">
      <c r="A92" s="12" t="s">
        <v>82</v>
      </c>
      <c r="B92" s="73">
        <v>0</v>
      </c>
      <c r="C92" s="68">
        <v>0</v>
      </c>
      <c r="D92" s="74">
        <v>0</v>
      </c>
    </row>
    <row r="93" spans="1:4" s="11" customFormat="1" ht="15" customHeight="1" thickBot="1">
      <c r="A93" s="37" t="s">
        <v>4</v>
      </c>
      <c r="B93" s="38">
        <f>B4+B45+B91+B92</f>
        <v>0</v>
      </c>
      <c r="C93" s="38">
        <f>C4+C45+C91+C92</f>
        <v>0</v>
      </c>
      <c r="D93" s="39">
        <f>D4+D45+D91+D92</f>
        <v>0</v>
      </c>
    </row>
    <row r="94" spans="1:4" s="11" customFormat="1" ht="15" customHeight="1">
      <c r="A94" s="40"/>
      <c r="B94" s="41"/>
      <c r="C94" s="41"/>
      <c r="D94" s="41"/>
    </row>
    <row r="95" spans="1:4" s="11" customFormat="1" ht="15" customHeight="1" thickBot="1">
      <c r="A95" s="40"/>
      <c r="B95" s="41"/>
      <c r="C95" s="41"/>
      <c r="D95" s="41"/>
    </row>
    <row r="96" spans="1:4" s="11" customFormat="1" ht="15" customHeight="1">
      <c r="A96" s="8" t="s">
        <v>83</v>
      </c>
      <c r="B96" s="9">
        <f>B3</f>
        <v>2021</v>
      </c>
      <c r="C96" s="9">
        <f>C3</f>
        <v>2022</v>
      </c>
      <c r="D96" s="10">
        <f>D3</f>
        <v>2023</v>
      </c>
    </row>
    <row r="97" spans="1:4" s="42" customFormat="1" ht="15" customHeight="1">
      <c r="A97" s="12" t="s">
        <v>84</v>
      </c>
      <c r="B97" s="27"/>
      <c r="C97" s="28"/>
      <c r="D97" s="29"/>
    </row>
    <row r="98" spans="1:4" s="42" customFormat="1" ht="15" customHeight="1">
      <c r="A98" s="13" t="s">
        <v>85</v>
      </c>
      <c r="B98" s="69">
        <v>0</v>
      </c>
      <c r="C98" s="69">
        <v>0</v>
      </c>
      <c r="D98" s="70">
        <v>0</v>
      </c>
    </row>
    <row r="99" spans="1:4" s="11" customFormat="1" ht="15" customHeight="1">
      <c r="A99" s="13" t="s">
        <v>86</v>
      </c>
      <c r="B99" s="69">
        <v>0</v>
      </c>
      <c r="C99" s="69">
        <v>0</v>
      </c>
      <c r="D99" s="70">
        <v>0</v>
      </c>
    </row>
    <row r="100" spans="1:4" s="42" customFormat="1" ht="15" customHeight="1">
      <c r="A100" s="13" t="s">
        <v>87</v>
      </c>
      <c r="B100" s="69">
        <v>0</v>
      </c>
      <c r="C100" s="69">
        <v>0</v>
      </c>
      <c r="D100" s="70">
        <v>0</v>
      </c>
    </row>
    <row r="101" spans="1:4" s="42" customFormat="1" ht="15" customHeight="1">
      <c r="A101" s="13" t="s">
        <v>88</v>
      </c>
      <c r="B101" s="69">
        <v>0</v>
      </c>
      <c r="C101" s="69">
        <v>0</v>
      </c>
      <c r="D101" s="70">
        <v>0</v>
      </c>
    </row>
    <row r="102" spans="1:4" s="11" customFormat="1" ht="15" customHeight="1">
      <c r="A102" s="13" t="s">
        <v>89</v>
      </c>
      <c r="B102" s="69">
        <v>0</v>
      </c>
      <c r="C102" s="69">
        <v>0</v>
      </c>
      <c r="D102" s="70">
        <v>0</v>
      </c>
    </row>
    <row r="103" spans="1:4" s="42" customFormat="1" ht="15" customHeight="1">
      <c r="A103" s="13" t="s">
        <v>90</v>
      </c>
      <c r="B103" s="69">
        <v>0</v>
      </c>
      <c r="C103" s="69">
        <v>0</v>
      </c>
      <c r="D103" s="70">
        <v>0</v>
      </c>
    </row>
    <row r="104" spans="1:4" s="42" customFormat="1" ht="15" customHeight="1">
      <c r="A104" s="13" t="s">
        <v>213</v>
      </c>
      <c r="B104" s="69">
        <v>0</v>
      </c>
      <c r="C104" s="69">
        <v>0</v>
      </c>
      <c r="D104" s="70">
        <v>0</v>
      </c>
    </row>
    <row r="105" spans="1:4" s="11" customFormat="1" ht="15" customHeight="1">
      <c r="A105" s="13" t="s">
        <v>91</v>
      </c>
      <c r="B105" s="69">
        <v>0</v>
      </c>
      <c r="C105" s="69">
        <v>0</v>
      </c>
      <c r="D105" s="70">
        <v>0</v>
      </c>
    </row>
    <row r="106" spans="1:4" s="11" customFormat="1" ht="15" customHeight="1">
      <c r="A106" s="13" t="s">
        <v>92</v>
      </c>
      <c r="B106" s="69">
        <v>0</v>
      </c>
      <c r="C106" s="69">
        <v>0</v>
      </c>
      <c r="D106" s="70">
        <v>0</v>
      </c>
    </row>
    <row r="107" spans="1:4" s="11" customFormat="1" ht="15" customHeight="1">
      <c r="A107" s="43" t="s">
        <v>241</v>
      </c>
      <c r="B107" s="25">
        <f>SUM(B98:B106)</f>
        <v>0</v>
      </c>
      <c r="C107" s="25">
        <f>SUM(C98:C106)</f>
        <v>0</v>
      </c>
      <c r="D107" s="44">
        <f>SUM(D98:D106)</f>
        <v>0</v>
      </c>
    </row>
    <row r="108" spans="1:4" s="11" customFormat="1" ht="15" customHeight="1">
      <c r="A108" s="12" t="s">
        <v>93</v>
      </c>
      <c r="B108" s="3"/>
      <c r="C108" s="4"/>
      <c r="D108" s="5"/>
    </row>
    <row r="109" spans="1:4" s="11" customFormat="1" ht="15" customHeight="1">
      <c r="A109" s="13" t="s">
        <v>94</v>
      </c>
      <c r="B109" s="69">
        <v>0</v>
      </c>
      <c r="C109" s="69">
        <v>0</v>
      </c>
      <c r="D109" s="70">
        <v>0</v>
      </c>
    </row>
    <row r="110" spans="1:4" s="11" customFormat="1" ht="15" customHeight="1">
      <c r="A110" s="13" t="s">
        <v>95</v>
      </c>
      <c r="B110" s="69">
        <v>0</v>
      </c>
      <c r="C110" s="69">
        <v>0</v>
      </c>
      <c r="D110" s="70">
        <v>0</v>
      </c>
    </row>
    <row r="111" spans="1:4" s="11" customFormat="1" ht="15" customHeight="1">
      <c r="A111" s="13" t="s">
        <v>96</v>
      </c>
      <c r="B111" s="69">
        <v>0</v>
      </c>
      <c r="C111" s="69">
        <v>0</v>
      </c>
      <c r="D111" s="70">
        <v>0</v>
      </c>
    </row>
    <row r="112" spans="1:4" s="11" customFormat="1" ht="15" customHeight="1">
      <c r="A112" s="43" t="s">
        <v>242</v>
      </c>
      <c r="B112" s="25">
        <f>B109+B110+B111</f>
        <v>0</v>
      </c>
      <c r="C112" s="25">
        <f>C109+C110+C111</f>
        <v>0</v>
      </c>
      <c r="D112" s="44">
        <f>D109+D110+D111</f>
        <v>0</v>
      </c>
    </row>
    <row r="113" spans="1:4" s="11" customFormat="1" ht="15" customHeight="1">
      <c r="A113" s="45" t="s">
        <v>97</v>
      </c>
      <c r="B113" s="68">
        <v>0</v>
      </c>
      <c r="C113" s="68">
        <v>0</v>
      </c>
      <c r="D113" s="75">
        <v>0</v>
      </c>
    </row>
    <row r="114" spans="1:4" s="11" customFormat="1" ht="15" customHeight="1">
      <c r="A114" s="45" t="s">
        <v>98</v>
      </c>
      <c r="B114" s="30"/>
      <c r="C114" s="31"/>
      <c r="D114" s="32"/>
    </row>
    <row r="115" spans="1:4" s="11" customFormat="1" ht="15" customHeight="1">
      <c r="A115" s="17" t="s">
        <v>58</v>
      </c>
      <c r="B115" s="33"/>
      <c r="C115" s="34"/>
      <c r="D115" s="35"/>
    </row>
    <row r="116" spans="1:4" s="11" customFormat="1" ht="15" customHeight="1">
      <c r="A116" s="18" t="s">
        <v>99</v>
      </c>
      <c r="B116" s="1">
        <f>B117+B118</f>
        <v>0</v>
      </c>
      <c r="C116" s="1">
        <f>C117+C118</f>
        <v>0</v>
      </c>
      <c r="D116" s="2">
        <f>D117+D118</f>
        <v>0</v>
      </c>
    </row>
    <row r="117" spans="1:4" s="20" customFormat="1" ht="15" customHeight="1">
      <c r="A117" s="19" t="s">
        <v>100</v>
      </c>
      <c r="B117" s="71">
        <v>0</v>
      </c>
      <c r="C117" s="71">
        <v>0</v>
      </c>
      <c r="D117" s="72">
        <v>0</v>
      </c>
    </row>
    <row r="118" spans="1:4" s="20" customFormat="1" ht="15" customHeight="1">
      <c r="A118" s="19" t="s">
        <v>101</v>
      </c>
      <c r="B118" s="71">
        <v>0</v>
      </c>
      <c r="C118" s="71">
        <v>0</v>
      </c>
      <c r="D118" s="72">
        <v>0</v>
      </c>
    </row>
    <row r="119" spans="1:4" s="11" customFormat="1" ht="15" customHeight="1">
      <c r="A119" s="13" t="s">
        <v>102</v>
      </c>
      <c r="B119" s="1">
        <f>B120+B121</f>
        <v>0</v>
      </c>
      <c r="C119" s="1">
        <f>C120+C121</f>
        <v>0</v>
      </c>
      <c r="D119" s="2">
        <f>D120+D121</f>
        <v>0</v>
      </c>
    </row>
    <row r="120" spans="1:4" s="20" customFormat="1" ht="15" customHeight="1">
      <c r="A120" s="19" t="s">
        <v>100</v>
      </c>
      <c r="B120" s="71">
        <v>0</v>
      </c>
      <c r="C120" s="71">
        <v>0</v>
      </c>
      <c r="D120" s="72">
        <v>0</v>
      </c>
    </row>
    <row r="121" spans="1:4" s="20" customFormat="1" ht="15" customHeight="1">
      <c r="A121" s="19" t="s">
        <v>101</v>
      </c>
      <c r="B121" s="71">
        <v>0</v>
      </c>
      <c r="C121" s="71">
        <v>0</v>
      </c>
      <c r="D121" s="72">
        <v>0</v>
      </c>
    </row>
    <row r="122" spans="1:4" s="11" customFormat="1" ht="15" customHeight="1">
      <c r="A122" s="13" t="s">
        <v>103</v>
      </c>
      <c r="B122" s="1">
        <f>B123+B124</f>
        <v>0</v>
      </c>
      <c r="C122" s="1">
        <f>C123+C124</f>
        <v>0</v>
      </c>
      <c r="D122" s="2">
        <f>D123+D124</f>
        <v>0</v>
      </c>
    </row>
    <row r="123" spans="1:4" s="20" customFormat="1" ht="15" customHeight="1">
      <c r="A123" s="19" t="s">
        <v>100</v>
      </c>
      <c r="B123" s="71">
        <v>0</v>
      </c>
      <c r="C123" s="71">
        <v>0</v>
      </c>
      <c r="D123" s="72">
        <v>0</v>
      </c>
    </row>
    <row r="124" spans="1:4" s="20" customFormat="1" ht="15" customHeight="1">
      <c r="A124" s="19" t="s">
        <v>101</v>
      </c>
      <c r="B124" s="71">
        <v>0</v>
      </c>
      <c r="C124" s="71">
        <v>0</v>
      </c>
      <c r="D124" s="72">
        <v>0</v>
      </c>
    </row>
    <row r="125" spans="1:4" s="11" customFormat="1" ht="15" customHeight="1">
      <c r="A125" s="13" t="s">
        <v>104</v>
      </c>
      <c r="B125" s="1">
        <f>B126+B127</f>
        <v>0</v>
      </c>
      <c r="C125" s="1">
        <f>C126+C127</f>
        <v>0</v>
      </c>
      <c r="D125" s="2">
        <f>D126+D127</f>
        <v>0</v>
      </c>
    </row>
    <row r="126" spans="1:4" s="20" customFormat="1" ht="15" customHeight="1">
      <c r="A126" s="19" t="s">
        <v>100</v>
      </c>
      <c r="B126" s="71">
        <v>0</v>
      </c>
      <c r="C126" s="71">
        <v>0</v>
      </c>
      <c r="D126" s="72">
        <v>0</v>
      </c>
    </row>
    <row r="127" spans="1:4" s="20" customFormat="1" ht="15" customHeight="1">
      <c r="A127" s="19" t="s">
        <v>101</v>
      </c>
      <c r="B127" s="71">
        <v>0</v>
      </c>
      <c r="C127" s="71">
        <v>0</v>
      </c>
      <c r="D127" s="72">
        <v>0</v>
      </c>
    </row>
    <row r="128" spans="1:4" s="11" customFormat="1" ht="15" customHeight="1">
      <c r="A128" s="13" t="s">
        <v>105</v>
      </c>
      <c r="B128" s="1">
        <f>B129+B130</f>
        <v>0</v>
      </c>
      <c r="C128" s="1">
        <f>C129+C130</f>
        <v>0</v>
      </c>
      <c r="D128" s="2">
        <f>D129+D130</f>
        <v>0</v>
      </c>
    </row>
    <row r="129" spans="1:4" s="20" customFormat="1" ht="15" customHeight="1">
      <c r="A129" s="19" t="s">
        <v>100</v>
      </c>
      <c r="B129" s="71">
        <v>0</v>
      </c>
      <c r="C129" s="71">
        <v>0</v>
      </c>
      <c r="D129" s="72">
        <v>0</v>
      </c>
    </row>
    <row r="130" spans="1:4" s="20" customFormat="1" ht="15" customHeight="1">
      <c r="A130" s="19" t="s">
        <v>101</v>
      </c>
      <c r="B130" s="71">
        <v>0</v>
      </c>
      <c r="C130" s="71">
        <v>0</v>
      </c>
      <c r="D130" s="72">
        <v>0</v>
      </c>
    </row>
    <row r="131" spans="1:4" s="11" customFormat="1" ht="15" customHeight="1">
      <c r="A131" s="13" t="s">
        <v>106</v>
      </c>
      <c r="B131" s="1">
        <f>B132+B133</f>
        <v>0</v>
      </c>
      <c r="C131" s="1">
        <f>C132+C133</f>
        <v>0</v>
      </c>
      <c r="D131" s="2">
        <f>D132+D133</f>
        <v>0</v>
      </c>
    </row>
    <row r="132" spans="1:4" s="20" customFormat="1" ht="15" customHeight="1">
      <c r="A132" s="19" t="s">
        <v>100</v>
      </c>
      <c r="B132" s="71">
        <v>0</v>
      </c>
      <c r="C132" s="71">
        <v>0</v>
      </c>
      <c r="D132" s="72">
        <v>0</v>
      </c>
    </row>
    <row r="133" spans="1:4" s="20" customFormat="1" ht="15" customHeight="1">
      <c r="A133" s="19" t="s">
        <v>101</v>
      </c>
      <c r="B133" s="71">
        <v>0</v>
      </c>
      <c r="C133" s="71">
        <v>0</v>
      </c>
      <c r="D133" s="72">
        <v>0</v>
      </c>
    </row>
    <row r="134" spans="1:4" s="11" customFormat="1" ht="15" customHeight="1">
      <c r="A134" s="13" t="s">
        <v>107</v>
      </c>
      <c r="B134" s="1">
        <f>B135+B136</f>
        <v>0</v>
      </c>
      <c r="C134" s="1">
        <f>C135+C136</f>
        <v>0</v>
      </c>
      <c r="D134" s="2">
        <f>D135+D136</f>
        <v>0</v>
      </c>
    </row>
    <row r="135" spans="1:4" s="20" customFormat="1" ht="15" customHeight="1">
      <c r="A135" s="19" t="s">
        <v>100</v>
      </c>
      <c r="B135" s="71">
        <v>0</v>
      </c>
      <c r="C135" s="71">
        <v>0</v>
      </c>
      <c r="D135" s="72">
        <v>0</v>
      </c>
    </row>
    <row r="136" spans="1:4" s="20" customFormat="1" ht="15" customHeight="1">
      <c r="A136" s="19" t="s">
        <v>101</v>
      </c>
      <c r="B136" s="71">
        <v>0</v>
      </c>
      <c r="C136" s="71">
        <v>0</v>
      </c>
      <c r="D136" s="72">
        <v>0</v>
      </c>
    </row>
    <row r="137" spans="1:4" s="11" customFormat="1" ht="15" customHeight="1">
      <c r="A137" s="13" t="s">
        <v>108</v>
      </c>
      <c r="B137" s="1">
        <f>B138+B139</f>
        <v>0</v>
      </c>
      <c r="C137" s="1">
        <f>C138+C139</f>
        <v>0</v>
      </c>
      <c r="D137" s="2">
        <f>D138+D139</f>
        <v>0</v>
      </c>
    </row>
    <row r="138" spans="1:4" s="20" customFormat="1" ht="15" customHeight="1">
      <c r="A138" s="19" t="s">
        <v>100</v>
      </c>
      <c r="B138" s="71">
        <v>0</v>
      </c>
      <c r="C138" s="71">
        <v>0</v>
      </c>
      <c r="D138" s="72">
        <v>0</v>
      </c>
    </row>
    <row r="139" spans="1:4" s="20" customFormat="1" ht="15" customHeight="1">
      <c r="A139" s="19" t="s">
        <v>101</v>
      </c>
      <c r="B139" s="71">
        <v>0</v>
      </c>
      <c r="C139" s="71">
        <v>0</v>
      </c>
      <c r="D139" s="72">
        <v>0</v>
      </c>
    </row>
    <row r="140" spans="1:4" s="11" customFormat="1" ht="15" customHeight="1">
      <c r="A140" s="13" t="s">
        <v>109</v>
      </c>
      <c r="B140" s="1">
        <f>B141+B142</f>
        <v>0</v>
      </c>
      <c r="C140" s="1">
        <f>C141+C142</f>
        <v>0</v>
      </c>
      <c r="D140" s="2">
        <f>D141+D142</f>
        <v>0</v>
      </c>
    </row>
    <row r="141" spans="1:4" s="20" customFormat="1" ht="15" customHeight="1">
      <c r="A141" s="19" t="s">
        <v>100</v>
      </c>
      <c r="B141" s="71">
        <v>0</v>
      </c>
      <c r="C141" s="71">
        <v>0</v>
      </c>
      <c r="D141" s="72">
        <v>0</v>
      </c>
    </row>
    <row r="142" spans="1:4" s="20" customFormat="1" ht="15" customHeight="1">
      <c r="A142" s="19" t="s">
        <v>101</v>
      </c>
      <c r="B142" s="71">
        <v>0</v>
      </c>
      <c r="C142" s="71">
        <v>0</v>
      </c>
      <c r="D142" s="72">
        <v>0</v>
      </c>
    </row>
    <row r="143" spans="1:4" s="11" customFormat="1" ht="15" customHeight="1">
      <c r="A143" s="13" t="s">
        <v>110</v>
      </c>
      <c r="B143" s="1">
        <f>B144+B145</f>
        <v>0</v>
      </c>
      <c r="C143" s="1">
        <f>C144+C145</f>
        <v>0</v>
      </c>
      <c r="D143" s="2">
        <f>D144+D145</f>
        <v>0</v>
      </c>
    </row>
    <row r="144" spans="1:4" s="20" customFormat="1" ht="15" customHeight="1">
      <c r="A144" s="19" t="s">
        <v>100</v>
      </c>
      <c r="B144" s="71">
        <v>0</v>
      </c>
      <c r="C144" s="71">
        <v>0</v>
      </c>
      <c r="D144" s="72">
        <v>0</v>
      </c>
    </row>
    <row r="145" spans="1:4" s="20" customFormat="1" ht="15" customHeight="1">
      <c r="A145" s="19" t="s">
        <v>101</v>
      </c>
      <c r="B145" s="71">
        <v>0</v>
      </c>
      <c r="C145" s="71">
        <v>0</v>
      </c>
      <c r="D145" s="72">
        <v>0</v>
      </c>
    </row>
    <row r="146" spans="1:4" s="11" customFormat="1" ht="15" customHeight="1">
      <c r="A146" s="13" t="s">
        <v>111</v>
      </c>
      <c r="B146" s="1">
        <f>B147+B148</f>
        <v>0</v>
      </c>
      <c r="C146" s="1">
        <f>C147+C148</f>
        <v>0</v>
      </c>
      <c r="D146" s="2">
        <f>D147+D148</f>
        <v>0</v>
      </c>
    </row>
    <row r="147" spans="1:4" s="20" customFormat="1" ht="15" customHeight="1">
      <c r="A147" s="19" t="s">
        <v>100</v>
      </c>
      <c r="B147" s="71">
        <v>0</v>
      </c>
      <c r="C147" s="71">
        <v>0</v>
      </c>
      <c r="D147" s="72">
        <v>0</v>
      </c>
    </row>
    <row r="148" spans="1:4" s="20" customFormat="1" ht="15" customHeight="1">
      <c r="A148" s="19" t="s">
        <v>101</v>
      </c>
      <c r="B148" s="71">
        <v>0</v>
      </c>
      <c r="C148" s="71">
        <v>0</v>
      </c>
      <c r="D148" s="72">
        <v>0</v>
      </c>
    </row>
    <row r="149" spans="1:4" s="11" customFormat="1" ht="15" customHeight="1">
      <c r="A149" s="13" t="s">
        <v>112</v>
      </c>
      <c r="B149" s="1">
        <f>B150+B151</f>
        <v>0</v>
      </c>
      <c r="C149" s="1">
        <f>C150+C151</f>
        <v>0</v>
      </c>
      <c r="D149" s="2">
        <f>D150+D151</f>
        <v>0</v>
      </c>
    </row>
    <row r="150" spans="1:4" s="20" customFormat="1" ht="15" customHeight="1">
      <c r="A150" s="19" t="s">
        <v>100</v>
      </c>
      <c r="B150" s="71">
        <v>0</v>
      </c>
      <c r="C150" s="71">
        <v>0</v>
      </c>
      <c r="D150" s="72">
        <v>0</v>
      </c>
    </row>
    <row r="151" spans="1:4" s="20" customFormat="1" ht="15" customHeight="1">
      <c r="A151" s="19" t="s">
        <v>101</v>
      </c>
      <c r="B151" s="71">
        <v>0</v>
      </c>
      <c r="C151" s="71">
        <v>0</v>
      </c>
      <c r="D151" s="72">
        <v>0</v>
      </c>
    </row>
    <row r="152" spans="1:4" s="11" customFormat="1" ht="15" customHeight="1">
      <c r="A152" s="13" t="s">
        <v>217</v>
      </c>
      <c r="B152" s="1">
        <f>B153+B154</f>
        <v>0</v>
      </c>
      <c r="C152" s="1">
        <f>C153+C154</f>
        <v>0</v>
      </c>
      <c r="D152" s="2">
        <f>D153+D154</f>
        <v>0</v>
      </c>
    </row>
    <row r="153" spans="1:4" s="20" customFormat="1" ht="15" customHeight="1">
      <c r="A153" s="19" t="s">
        <v>100</v>
      </c>
      <c r="B153" s="71">
        <v>0</v>
      </c>
      <c r="C153" s="71">
        <v>0</v>
      </c>
      <c r="D153" s="72">
        <v>0</v>
      </c>
    </row>
    <row r="154" spans="1:4" s="20" customFormat="1" ht="15" customHeight="1">
      <c r="A154" s="19" t="s">
        <v>101</v>
      </c>
      <c r="B154" s="71">
        <v>0</v>
      </c>
      <c r="C154" s="71">
        <v>0</v>
      </c>
      <c r="D154" s="72">
        <v>0</v>
      </c>
    </row>
    <row r="155" spans="1:4" s="11" customFormat="1" ht="15" customHeight="1">
      <c r="A155" s="13" t="s">
        <v>113</v>
      </c>
      <c r="B155" s="1">
        <f>B156+B157</f>
        <v>0</v>
      </c>
      <c r="C155" s="1">
        <f>C156+C157</f>
        <v>0</v>
      </c>
      <c r="D155" s="2">
        <f>D156+D157</f>
        <v>0</v>
      </c>
    </row>
    <row r="156" spans="1:4" s="20" customFormat="1" ht="15" customHeight="1">
      <c r="A156" s="19" t="s">
        <v>100</v>
      </c>
      <c r="B156" s="71">
        <v>0</v>
      </c>
      <c r="C156" s="71">
        <v>0</v>
      </c>
      <c r="D156" s="72">
        <v>0</v>
      </c>
    </row>
    <row r="157" spans="1:4" s="20" customFormat="1" ht="15" customHeight="1">
      <c r="A157" s="19" t="s">
        <v>101</v>
      </c>
      <c r="B157" s="71">
        <v>0</v>
      </c>
      <c r="C157" s="71">
        <v>0</v>
      </c>
      <c r="D157" s="72">
        <v>0</v>
      </c>
    </row>
    <row r="158" spans="1:4" s="11" customFormat="1" ht="15" customHeight="1">
      <c r="A158" s="43" t="s">
        <v>243</v>
      </c>
      <c r="B158" s="24">
        <f>B116+B119+B122+B125+B128+B131+B134+B137+B140+B143+B146+B149+B152+B155</f>
        <v>0</v>
      </c>
      <c r="C158" s="25">
        <f>C116+C119+C122+C125+C128+C131+C134+C137+C140+C143+C146+C149+C152+C155</f>
        <v>0</v>
      </c>
      <c r="D158" s="44">
        <f>D116+D119+D122+D125+D128+D131+D134+D137+D140+D143+D146+D149+D152+D155</f>
        <v>0</v>
      </c>
    </row>
    <row r="159" spans="1:4" s="11" customFormat="1" ht="15" customHeight="1">
      <c r="A159" s="45" t="s">
        <v>114</v>
      </c>
      <c r="B159" s="73">
        <v>0</v>
      </c>
      <c r="C159" s="68">
        <v>0</v>
      </c>
      <c r="D159" s="74">
        <v>0</v>
      </c>
    </row>
    <row r="160" spans="1:4" s="11" customFormat="1" ht="15" customHeight="1" thickBot="1">
      <c r="A160" s="37" t="s">
        <v>5</v>
      </c>
      <c r="B160" s="38">
        <f>B107+B112+B113+B158+B159</f>
        <v>0</v>
      </c>
      <c r="C160" s="38">
        <f>C107+C112+C113+C158+C159</f>
        <v>0</v>
      </c>
      <c r="D160" s="39">
        <f>D107+D112+D113+D158+D159</f>
        <v>0</v>
      </c>
    </row>
    <row r="161" spans="1:4" s="11" customFormat="1" ht="15" customHeight="1">
      <c r="A161" s="40"/>
      <c r="B161" s="6"/>
      <c r="C161" s="6"/>
      <c r="D161" s="6"/>
    </row>
    <row r="162" spans="1:4" s="11" customFormat="1" ht="15" customHeight="1">
      <c r="A162" s="46" t="s">
        <v>212</v>
      </c>
      <c r="B162" s="169">
        <f>IF(B93=B160,0,B93-B160)</f>
        <v>0</v>
      </c>
      <c r="C162" s="169">
        <f>IF(C93=C160,0,C93-C160)</f>
        <v>0</v>
      </c>
      <c r="D162" s="169">
        <f>IF(D93=D160,0,D93-D160)</f>
        <v>0</v>
      </c>
    </row>
    <row r="163" spans="1:4">
      <c r="A163" s="47"/>
      <c r="B163" s="48"/>
      <c r="C163" s="48"/>
      <c r="D163" s="48"/>
    </row>
  </sheetData>
  <sheetProtection algorithmName="SHA-512" hashValue="lppubG0Pl7hIkJDo1TWDakt5m32DqBqF6F6qRffBJoHIUPrLGL+RBeRCF93u4VLA/Qsw7FRIL0LfTlYAqfBR7A==" saltValue="ddPA3GGJ1eadjqW7cxzVOg==" spinCount="100000" sheet="1" objects="1" scenarios="1"/>
  <mergeCells count="3">
    <mergeCell ref="F14:H17"/>
    <mergeCell ref="E3:H5"/>
    <mergeCell ref="A1:D1"/>
  </mergeCells>
  <phoneticPr fontId="4" type="noConversion"/>
  <printOptions horizontalCentered="1"/>
  <pageMargins left="1.3779527559055118" right="0.39370078740157483" top="0.6692913385826772" bottom="0.59055118110236227" header="0.23622047244094491" footer="0.23622047244094491"/>
  <pageSetup paperSize="9" scale="55" orientation="portrait" r:id="rId1"/>
  <headerFooter alignWithMargins="0">
    <oddHeader>&amp;C&amp;"Cambria,Normale"&amp;9PROGRAMMA REGIONALE (PR) CALABRIA FESR-FSE + 2021/2027
Azione 2.1.2 - Azione 2.2.1
&amp;"Cambria,Grassetto"FONDO EFFICIENZA ENERGETICA E RINNOVABILI PER LE IMPRESE (FEERI)</oddHeader>
    <oddFooter xml:space="preserve">&amp;R&amp;"Cambria,Normale"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4C8B3-379F-4780-9467-6D8D06668A76}">
  <sheetPr codeName="Foglio3"/>
  <dimension ref="A1:F86"/>
  <sheetViews>
    <sheetView showGridLines="0" workbookViewId="0">
      <selection activeCell="B3" sqref="B3"/>
    </sheetView>
  </sheetViews>
  <sheetFormatPr defaultColWidth="9.109375" defaultRowHeight="13.2"/>
  <cols>
    <col min="1" max="1" width="74.44140625" style="63" customWidth="1"/>
    <col min="2" max="4" width="15.6640625" style="85" customWidth="1"/>
    <col min="5" max="16384" width="9.109375" style="63"/>
  </cols>
  <sheetData>
    <row r="1" spans="1:6" ht="20.100000000000001" customHeight="1">
      <c r="A1" s="456" t="s">
        <v>358</v>
      </c>
      <c r="B1" s="457"/>
      <c r="C1" s="457"/>
      <c r="D1" s="458"/>
    </row>
    <row r="2" spans="1:6" ht="13.8" thickBot="1"/>
    <row r="3" spans="1:6" s="61" customFormat="1" ht="15" customHeight="1">
      <c r="A3" s="8" t="s">
        <v>115</v>
      </c>
      <c r="B3" s="66">
        <v>2021</v>
      </c>
      <c r="C3" s="9">
        <f>B3+1</f>
        <v>2022</v>
      </c>
      <c r="D3" s="10">
        <f>C3+1</f>
        <v>2023</v>
      </c>
      <c r="E3" s="452"/>
      <c r="F3" s="452"/>
    </row>
    <row r="4" spans="1:6" s="61" customFormat="1" ht="15" customHeight="1">
      <c r="A4" s="12" t="s">
        <v>116</v>
      </c>
      <c r="B4" s="106"/>
      <c r="C4" s="28"/>
      <c r="D4" s="300"/>
      <c r="E4" s="452"/>
      <c r="F4" s="452"/>
    </row>
    <row r="5" spans="1:6" s="61" customFormat="1" ht="15" customHeight="1">
      <c r="A5" s="16" t="s">
        <v>117</v>
      </c>
      <c r="B5" s="76">
        <v>0</v>
      </c>
      <c r="C5" s="77">
        <v>0</v>
      </c>
      <c r="D5" s="78">
        <v>0</v>
      </c>
      <c r="E5" s="452"/>
      <c r="F5" s="452"/>
    </row>
    <row r="6" spans="1:6" s="61" customFormat="1" ht="15" customHeight="1">
      <c r="A6" s="13" t="s">
        <v>305</v>
      </c>
      <c r="B6" s="77">
        <v>0</v>
      </c>
      <c r="C6" s="77">
        <v>0</v>
      </c>
      <c r="D6" s="78">
        <v>0</v>
      </c>
      <c r="E6" s="452"/>
      <c r="F6" s="452"/>
    </row>
    <row r="7" spans="1:6" s="61" customFormat="1" ht="15" customHeight="1">
      <c r="A7" s="18" t="s">
        <v>118</v>
      </c>
      <c r="B7" s="77">
        <v>0</v>
      </c>
      <c r="C7" s="77">
        <v>0</v>
      </c>
      <c r="D7" s="78">
        <v>0</v>
      </c>
    </row>
    <row r="8" spans="1:6" s="61" customFormat="1" ht="15" customHeight="1">
      <c r="A8" s="13" t="s">
        <v>119</v>
      </c>
      <c r="B8" s="77">
        <v>0</v>
      </c>
      <c r="C8" s="77">
        <v>0</v>
      </c>
      <c r="D8" s="78">
        <v>0</v>
      </c>
    </row>
    <row r="9" spans="1:6" s="61" customFormat="1" ht="15" customHeight="1">
      <c r="A9" s="13" t="s">
        <v>120</v>
      </c>
      <c r="B9" s="93">
        <f>B10+B11+B12</f>
        <v>0</v>
      </c>
      <c r="C9" s="93">
        <f>C10+C11+C12</f>
        <v>0</v>
      </c>
      <c r="D9" s="94">
        <f>D10+D11+D12</f>
        <v>0</v>
      </c>
    </row>
    <row r="10" spans="1:6" s="61" customFormat="1" ht="15" customHeight="1">
      <c r="A10" s="13" t="s">
        <v>121</v>
      </c>
      <c r="B10" s="77">
        <v>0</v>
      </c>
      <c r="C10" s="77">
        <v>0</v>
      </c>
      <c r="D10" s="78">
        <v>0</v>
      </c>
    </row>
    <row r="11" spans="1:6" s="61" customFormat="1" ht="15" customHeight="1">
      <c r="A11" s="13" t="s">
        <v>214</v>
      </c>
      <c r="B11" s="77">
        <v>0</v>
      </c>
      <c r="C11" s="77">
        <v>0</v>
      </c>
      <c r="D11" s="78">
        <v>0</v>
      </c>
    </row>
    <row r="12" spans="1:6" s="61" customFormat="1" ht="15" customHeight="1">
      <c r="A12" s="13" t="s">
        <v>215</v>
      </c>
      <c r="B12" s="77">
        <v>0</v>
      </c>
      <c r="C12" s="77">
        <v>0</v>
      </c>
      <c r="D12" s="78">
        <v>0</v>
      </c>
    </row>
    <row r="13" spans="1:6" s="61" customFormat="1" ht="15" customHeight="1">
      <c r="A13" s="43" t="s">
        <v>2</v>
      </c>
      <c r="B13" s="95">
        <f>B5+B6+B7+B8+B9</f>
        <v>0</v>
      </c>
      <c r="C13" s="96">
        <f>C5+C6+C7+C8+C9</f>
        <v>0</v>
      </c>
      <c r="D13" s="97">
        <f>D5+D6+D7+D8+D9</f>
        <v>0</v>
      </c>
    </row>
    <row r="14" spans="1:6" s="61" customFormat="1" ht="15" customHeight="1">
      <c r="A14" s="12" t="s">
        <v>122</v>
      </c>
      <c r="B14" s="79"/>
      <c r="C14" s="80"/>
      <c r="D14" s="81"/>
    </row>
    <row r="15" spans="1:6" s="61" customFormat="1" ht="15" customHeight="1">
      <c r="A15" s="13" t="s">
        <v>123</v>
      </c>
      <c r="B15" s="77">
        <v>0</v>
      </c>
      <c r="C15" s="77">
        <v>0</v>
      </c>
      <c r="D15" s="78">
        <v>0</v>
      </c>
    </row>
    <row r="16" spans="1:6" s="61" customFormat="1" ht="15" customHeight="1">
      <c r="A16" s="13" t="s">
        <v>124</v>
      </c>
      <c r="B16" s="77">
        <v>0</v>
      </c>
      <c r="C16" s="77">
        <v>0</v>
      </c>
      <c r="D16" s="78">
        <v>0</v>
      </c>
    </row>
    <row r="17" spans="1:4" s="61" customFormat="1" ht="15" customHeight="1">
      <c r="A17" s="13" t="s">
        <v>125</v>
      </c>
      <c r="B17" s="77">
        <v>0</v>
      </c>
      <c r="C17" s="77">
        <v>0</v>
      </c>
      <c r="D17" s="78">
        <v>0</v>
      </c>
    </row>
    <row r="18" spans="1:4" s="61" customFormat="1" ht="15" customHeight="1">
      <c r="A18" s="13" t="s">
        <v>126</v>
      </c>
      <c r="B18" s="93">
        <f>SUM(B19:B23)</f>
        <v>0</v>
      </c>
      <c r="C18" s="93">
        <f>SUM(C19:C23)</f>
        <v>0</v>
      </c>
      <c r="D18" s="94">
        <f>SUM(D19:D23)</f>
        <v>0</v>
      </c>
    </row>
    <row r="19" spans="1:4" s="61" customFormat="1" ht="15" customHeight="1">
      <c r="A19" s="13" t="s">
        <v>127</v>
      </c>
      <c r="B19" s="77">
        <v>0</v>
      </c>
      <c r="C19" s="77">
        <v>0</v>
      </c>
      <c r="D19" s="78">
        <v>0</v>
      </c>
    </row>
    <row r="20" spans="1:4" s="61" customFormat="1" ht="15" customHeight="1">
      <c r="A20" s="13" t="s">
        <v>128</v>
      </c>
      <c r="B20" s="77">
        <v>0</v>
      </c>
      <c r="C20" s="77">
        <v>0</v>
      </c>
      <c r="D20" s="78">
        <v>0</v>
      </c>
    </row>
    <row r="21" spans="1:4" s="61" customFormat="1" ht="15" customHeight="1">
      <c r="A21" s="13" t="s">
        <v>129</v>
      </c>
      <c r="B21" s="77">
        <v>0</v>
      </c>
      <c r="C21" s="77">
        <v>0</v>
      </c>
      <c r="D21" s="78">
        <v>0</v>
      </c>
    </row>
    <row r="22" spans="1:4" s="61" customFormat="1" ht="15" customHeight="1">
      <c r="A22" s="13" t="s">
        <v>130</v>
      </c>
      <c r="B22" s="77">
        <v>0</v>
      </c>
      <c r="C22" s="77">
        <v>0</v>
      </c>
      <c r="D22" s="78">
        <v>0</v>
      </c>
    </row>
    <row r="23" spans="1:4" s="61" customFormat="1" ht="15" customHeight="1">
      <c r="A23" s="13" t="s">
        <v>131</v>
      </c>
      <c r="B23" s="77">
        <v>0</v>
      </c>
      <c r="C23" s="77">
        <v>0</v>
      </c>
      <c r="D23" s="78">
        <v>0</v>
      </c>
    </row>
    <row r="24" spans="1:4" s="61" customFormat="1" ht="15" customHeight="1">
      <c r="A24" s="13" t="s">
        <v>132</v>
      </c>
      <c r="B24" s="93">
        <f>SUM(B25:B28)</f>
        <v>0</v>
      </c>
      <c r="C24" s="93">
        <f>SUM(C25:C28)</f>
        <v>0</v>
      </c>
      <c r="D24" s="94">
        <f>SUM(D25:D28)</f>
        <v>0</v>
      </c>
    </row>
    <row r="25" spans="1:4" s="61" customFormat="1" ht="15" customHeight="1">
      <c r="A25" s="13" t="s">
        <v>133</v>
      </c>
      <c r="B25" s="77">
        <v>0</v>
      </c>
      <c r="C25" s="77">
        <v>0</v>
      </c>
      <c r="D25" s="78">
        <v>0</v>
      </c>
    </row>
    <row r="26" spans="1:4" s="61" customFormat="1" ht="15" customHeight="1">
      <c r="A26" s="13" t="s">
        <v>134</v>
      </c>
      <c r="B26" s="77">
        <v>0</v>
      </c>
      <c r="C26" s="77">
        <v>0</v>
      </c>
      <c r="D26" s="78">
        <v>0</v>
      </c>
    </row>
    <row r="27" spans="1:4" s="61" customFormat="1" ht="15" customHeight="1">
      <c r="A27" s="13" t="s">
        <v>135</v>
      </c>
      <c r="B27" s="77">
        <v>0</v>
      </c>
      <c r="C27" s="77">
        <v>0</v>
      </c>
      <c r="D27" s="78">
        <v>0</v>
      </c>
    </row>
    <row r="28" spans="1:4" s="61" customFormat="1" ht="15" customHeight="1">
      <c r="A28" s="13" t="s">
        <v>312</v>
      </c>
      <c r="B28" s="77">
        <v>0</v>
      </c>
      <c r="C28" s="77">
        <v>0</v>
      </c>
      <c r="D28" s="78">
        <v>0</v>
      </c>
    </row>
    <row r="29" spans="1:4" s="61" customFormat="1" ht="15" customHeight="1">
      <c r="A29" s="18" t="s">
        <v>234</v>
      </c>
      <c r="B29" s="77">
        <v>0</v>
      </c>
      <c r="C29" s="77">
        <v>0</v>
      </c>
      <c r="D29" s="78">
        <v>0</v>
      </c>
    </row>
    <row r="30" spans="1:4" s="61" customFormat="1" ht="15" customHeight="1">
      <c r="A30" s="18" t="s">
        <v>136</v>
      </c>
      <c r="B30" s="77">
        <v>0</v>
      </c>
      <c r="C30" s="77">
        <v>0</v>
      </c>
      <c r="D30" s="78">
        <v>0</v>
      </c>
    </row>
    <row r="31" spans="1:4" s="61" customFormat="1" ht="15" customHeight="1">
      <c r="A31" s="13" t="s">
        <v>137</v>
      </c>
      <c r="B31" s="77">
        <v>0</v>
      </c>
      <c r="C31" s="77">
        <v>0</v>
      </c>
      <c r="D31" s="78">
        <v>0</v>
      </c>
    </row>
    <row r="32" spans="1:4" s="61" customFormat="1" ht="15" customHeight="1">
      <c r="A32" s="13" t="s">
        <v>138</v>
      </c>
      <c r="B32" s="77">
        <v>0</v>
      </c>
      <c r="C32" s="77">
        <v>0</v>
      </c>
      <c r="D32" s="78">
        <v>0</v>
      </c>
    </row>
    <row r="33" spans="1:4" s="61" customFormat="1" ht="15" customHeight="1">
      <c r="A33" s="43" t="s">
        <v>139</v>
      </c>
      <c r="B33" s="95">
        <f>B15+B16+B17+B18+B24+B29+B30+B31+B32</f>
        <v>0</v>
      </c>
      <c r="C33" s="96">
        <f>C15+C16+C17+C18+C24+C29+C30+C31+C32</f>
        <v>0</v>
      </c>
      <c r="D33" s="97">
        <f>D15+D16+D17+D18+D24+D29+D30+D31+D32</f>
        <v>0</v>
      </c>
    </row>
    <row r="34" spans="1:4" s="61" customFormat="1" ht="15" customHeight="1">
      <c r="A34" s="12" t="s">
        <v>140</v>
      </c>
      <c r="B34" s="98">
        <f>B13-B33</f>
        <v>0</v>
      </c>
      <c r="C34" s="99">
        <f>C13-C33</f>
        <v>0</v>
      </c>
      <c r="D34" s="100">
        <f>D13-D33</f>
        <v>0</v>
      </c>
    </row>
    <row r="35" spans="1:4" s="61" customFormat="1" ht="15" customHeight="1">
      <c r="A35" s="12" t="s">
        <v>141</v>
      </c>
      <c r="B35" s="90"/>
      <c r="C35" s="91"/>
      <c r="D35" s="92"/>
    </row>
    <row r="36" spans="1:4" s="61" customFormat="1" ht="15" customHeight="1">
      <c r="A36" s="13" t="s">
        <v>142</v>
      </c>
      <c r="B36" s="93">
        <f>B37+B38+B39+B40</f>
        <v>0</v>
      </c>
      <c r="C36" s="93">
        <f>C37+C38+C39+C40</f>
        <v>0</v>
      </c>
      <c r="D36" s="94">
        <f>D37+D38+D39+D40</f>
        <v>0</v>
      </c>
    </row>
    <row r="37" spans="1:4" s="61" customFormat="1" ht="15" customHeight="1">
      <c r="A37" s="13" t="s">
        <v>143</v>
      </c>
      <c r="B37" s="77">
        <v>0</v>
      </c>
      <c r="C37" s="77">
        <v>0</v>
      </c>
      <c r="D37" s="78">
        <v>0</v>
      </c>
    </row>
    <row r="38" spans="1:4" s="61" customFormat="1" ht="15" customHeight="1">
      <c r="A38" s="13" t="s">
        <v>144</v>
      </c>
      <c r="B38" s="77">
        <v>0</v>
      </c>
      <c r="C38" s="77">
        <v>0</v>
      </c>
      <c r="D38" s="78">
        <v>0</v>
      </c>
    </row>
    <row r="39" spans="1:4" s="61" customFormat="1" ht="15" customHeight="1">
      <c r="A39" s="13" t="s">
        <v>145</v>
      </c>
      <c r="B39" s="77">
        <v>0</v>
      </c>
      <c r="C39" s="77">
        <v>0</v>
      </c>
      <c r="D39" s="78">
        <v>0</v>
      </c>
    </row>
    <row r="40" spans="1:4" s="61" customFormat="1" ht="15" customHeight="1">
      <c r="A40" s="86" t="s">
        <v>146</v>
      </c>
      <c r="B40" s="77">
        <v>0</v>
      </c>
      <c r="C40" s="77">
        <v>0</v>
      </c>
      <c r="D40" s="78">
        <v>0</v>
      </c>
    </row>
    <row r="41" spans="1:4" s="61" customFormat="1" ht="15" customHeight="1">
      <c r="A41" s="13" t="s">
        <v>147</v>
      </c>
      <c r="B41" s="101">
        <f>B43+B44+B45+B46+B47+B48+B50+B51+B52+B53</f>
        <v>0</v>
      </c>
      <c r="C41" s="93">
        <f>C43+C44+C45+C46+C47+C48+C50+C51+C52+C53</f>
        <v>0</v>
      </c>
      <c r="D41" s="102">
        <f>D43+D44+D45+D46+D47+D48+D50+D51+D52+D53</f>
        <v>0</v>
      </c>
    </row>
    <row r="42" spans="1:4" s="61" customFormat="1" ht="15" customHeight="1">
      <c r="A42" s="13" t="s">
        <v>148</v>
      </c>
      <c r="B42" s="90"/>
      <c r="C42" s="91"/>
      <c r="D42" s="92"/>
    </row>
    <row r="43" spans="1:4" s="61" customFormat="1" ht="15" customHeight="1">
      <c r="A43" s="13" t="s">
        <v>149</v>
      </c>
      <c r="B43" s="77">
        <v>0</v>
      </c>
      <c r="C43" s="77">
        <v>0</v>
      </c>
      <c r="D43" s="78">
        <v>0</v>
      </c>
    </row>
    <row r="44" spans="1:4" s="61" customFormat="1" ht="15" customHeight="1">
      <c r="A44" s="13" t="s">
        <v>150</v>
      </c>
      <c r="B44" s="77">
        <v>0</v>
      </c>
      <c r="C44" s="77">
        <v>0</v>
      </c>
      <c r="D44" s="78">
        <v>0</v>
      </c>
    </row>
    <row r="45" spans="1:4" s="61" customFormat="1" ht="15" customHeight="1">
      <c r="A45" s="13" t="s">
        <v>151</v>
      </c>
      <c r="B45" s="77">
        <v>0</v>
      </c>
      <c r="C45" s="77">
        <v>0</v>
      </c>
      <c r="D45" s="78">
        <v>0</v>
      </c>
    </row>
    <row r="46" spans="1:4" s="61" customFormat="1" ht="15" customHeight="1">
      <c r="A46" s="86" t="s">
        <v>152</v>
      </c>
      <c r="B46" s="77">
        <v>0</v>
      </c>
      <c r="C46" s="77">
        <v>0</v>
      </c>
      <c r="D46" s="78">
        <v>0</v>
      </c>
    </row>
    <row r="47" spans="1:4" s="61" customFormat="1" ht="15" customHeight="1">
      <c r="A47" s="13" t="s">
        <v>235</v>
      </c>
      <c r="B47" s="77">
        <v>0</v>
      </c>
      <c r="C47" s="77">
        <v>0</v>
      </c>
      <c r="D47" s="78">
        <v>0</v>
      </c>
    </row>
    <row r="48" spans="1:4" s="61" customFormat="1" ht="15" customHeight="1">
      <c r="A48" s="13" t="s">
        <v>236</v>
      </c>
      <c r="B48" s="77">
        <v>0</v>
      </c>
      <c r="C48" s="77">
        <v>0</v>
      </c>
      <c r="D48" s="78">
        <v>0</v>
      </c>
    </row>
    <row r="49" spans="1:4" s="61" customFormat="1" ht="15" customHeight="1">
      <c r="A49" s="13" t="s">
        <v>153</v>
      </c>
      <c r="B49" s="90"/>
      <c r="C49" s="91"/>
      <c r="D49" s="92"/>
    </row>
    <row r="50" spans="1:4" s="61" customFormat="1" ht="15" customHeight="1">
      <c r="A50" s="13" t="s">
        <v>149</v>
      </c>
      <c r="B50" s="77">
        <v>0</v>
      </c>
      <c r="C50" s="77">
        <v>0</v>
      </c>
      <c r="D50" s="78">
        <v>0</v>
      </c>
    </row>
    <row r="51" spans="1:4" s="61" customFormat="1" ht="15" customHeight="1">
      <c r="A51" s="13" t="s">
        <v>150</v>
      </c>
      <c r="B51" s="77">
        <v>0</v>
      </c>
      <c r="C51" s="77">
        <v>0</v>
      </c>
      <c r="D51" s="78">
        <v>0</v>
      </c>
    </row>
    <row r="52" spans="1:4" s="61" customFormat="1" ht="15" customHeight="1">
      <c r="A52" s="13" t="s">
        <v>151</v>
      </c>
      <c r="B52" s="77">
        <v>0</v>
      </c>
      <c r="C52" s="77">
        <v>0</v>
      </c>
      <c r="D52" s="78">
        <v>0</v>
      </c>
    </row>
    <row r="53" spans="1:4" s="61" customFormat="1" ht="15" customHeight="1">
      <c r="A53" s="86" t="s">
        <v>152</v>
      </c>
      <c r="B53" s="77">
        <v>0</v>
      </c>
      <c r="C53" s="77">
        <v>0</v>
      </c>
      <c r="D53" s="78">
        <v>0</v>
      </c>
    </row>
    <row r="54" spans="1:4" s="61" customFormat="1" ht="15" customHeight="1">
      <c r="A54" s="87" t="s">
        <v>154</v>
      </c>
      <c r="B54" s="93">
        <f>B55+B56+B57+B58</f>
        <v>0</v>
      </c>
      <c r="C54" s="93">
        <f>C55+C56+C57+C58</f>
        <v>0</v>
      </c>
      <c r="D54" s="94">
        <f>D55+D56+D57+D58</f>
        <v>0</v>
      </c>
    </row>
    <row r="55" spans="1:4" s="61" customFormat="1" ht="15" customHeight="1">
      <c r="A55" s="13" t="s">
        <v>149</v>
      </c>
      <c r="B55" s="77">
        <v>0</v>
      </c>
      <c r="C55" s="77">
        <v>0</v>
      </c>
      <c r="D55" s="78">
        <v>0</v>
      </c>
    </row>
    <row r="56" spans="1:4" s="61" customFormat="1" ht="15" customHeight="1">
      <c r="A56" s="13" t="s">
        <v>150</v>
      </c>
      <c r="B56" s="77">
        <v>0</v>
      </c>
      <c r="C56" s="77">
        <v>0</v>
      </c>
      <c r="D56" s="78">
        <v>0</v>
      </c>
    </row>
    <row r="57" spans="1:4" s="61" customFormat="1" ht="15" customHeight="1">
      <c r="A57" s="13" t="s">
        <v>151</v>
      </c>
      <c r="B57" s="77">
        <v>0</v>
      </c>
      <c r="C57" s="77">
        <v>0</v>
      </c>
      <c r="D57" s="78">
        <v>0</v>
      </c>
    </row>
    <row r="58" spans="1:4" s="61" customFormat="1" ht="15" customHeight="1">
      <c r="A58" s="86" t="s">
        <v>152</v>
      </c>
      <c r="B58" s="77">
        <v>0</v>
      </c>
      <c r="C58" s="77">
        <v>0</v>
      </c>
      <c r="D58" s="78">
        <v>0</v>
      </c>
    </row>
    <row r="59" spans="1:4" s="61" customFormat="1" ht="15" customHeight="1">
      <c r="A59" s="87" t="s">
        <v>155</v>
      </c>
      <c r="B59" s="77">
        <v>0</v>
      </c>
      <c r="C59" s="77">
        <v>0</v>
      </c>
      <c r="D59" s="78">
        <v>0</v>
      </c>
    </row>
    <row r="60" spans="1:4" s="61" customFormat="1" ht="15" customHeight="1">
      <c r="A60" s="88" t="s">
        <v>156</v>
      </c>
      <c r="B60" s="103">
        <f>B36+B41-B54+B59</f>
        <v>0</v>
      </c>
      <c r="C60" s="96">
        <f>C36+C41-C54+C59</f>
        <v>0</v>
      </c>
      <c r="D60" s="97">
        <f>D36+D41-D54+D59</f>
        <v>0</v>
      </c>
    </row>
    <row r="61" spans="1:4" s="61" customFormat="1" ht="15" customHeight="1">
      <c r="A61" s="89" t="s">
        <v>157</v>
      </c>
      <c r="B61" s="90"/>
      <c r="C61" s="91"/>
      <c r="D61" s="92"/>
    </row>
    <row r="62" spans="1:4" s="61" customFormat="1" ht="15" customHeight="1">
      <c r="A62" s="13" t="s">
        <v>158</v>
      </c>
      <c r="B62" s="93">
        <f>B63+B64+B65</f>
        <v>0</v>
      </c>
      <c r="C62" s="93">
        <f>C63+C64+C65</f>
        <v>0</v>
      </c>
      <c r="D62" s="94">
        <f>D63+D64+D65</f>
        <v>0</v>
      </c>
    </row>
    <row r="63" spans="1:4" s="61" customFormat="1" ht="15" customHeight="1">
      <c r="A63" s="13" t="s">
        <v>159</v>
      </c>
      <c r="B63" s="77">
        <v>0</v>
      </c>
      <c r="C63" s="77">
        <v>0</v>
      </c>
      <c r="D63" s="78">
        <v>0</v>
      </c>
    </row>
    <row r="64" spans="1:4" s="61" customFormat="1" ht="15" customHeight="1">
      <c r="A64" s="13" t="s">
        <v>237</v>
      </c>
      <c r="B64" s="77">
        <v>0</v>
      </c>
      <c r="C64" s="77">
        <v>0</v>
      </c>
      <c r="D64" s="78">
        <v>0</v>
      </c>
    </row>
    <row r="65" spans="1:4" s="61" customFormat="1" ht="15" customHeight="1">
      <c r="A65" s="13" t="s">
        <v>238</v>
      </c>
      <c r="B65" s="77">
        <v>0</v>
      </c>
      <c r="C65" s="77">
        <v>0</v>
      </c>
      <c r="D65" s="78">
        <v>0</v>
      </c>
    </row>
    <row r="66" spans="1:4" s="61" customFormat="1" ht="15" customHeight="1">
      <c r="A66" s="13" t="s">
        <v>160</v>
      </c>
      <c r="B66" s="93">
        <f>B67+B68+B69</f>
        <v>0</v>
      </c>
      <c r="C66" s="93">
        <f>C67+C68+C69</f>
        <v>0</v>
      </c>
      <c r="D66" s="94">
        <f>D67+D68+D69</f>
        <v>0</v>
      </c>
    </row>
    <row r="67" spans="1:4" s="61" customFormat="1" ht="15" customHeight="1">
      <c r="A67" s="13" t="s">
        <v>159</v>
      </c>
      <c r="B67" s="77">
        <v>0</v>
      </c>
      <c r="C67" s="77">
        <v>0</v>
      </c>
      <c r="D67" s="78">
        <v>0</v>
      </c>
    </row>
    <row r="68" spans="1:4" s="61" customFormat="1" ht="15" customHeight="1">
      <c r="A68" s="13" t="s">
        <v>237</v>
      </c>
      <c r="B68" s="77">
        <v>0</v>
      </c>
      <c r="C68" s="77">
        <v>0</v>
      </c>
      <c r="D68" s="78">
        <v>0</v>
      </c>
    </row>
    <row r="69" spans="1:4" s="61" customFormat="1" ht="15" customHeight="1">
      <c r="A69" s="13" t="s">
        <v>238</v>
      </c>
      <c r="B69" s="77">
        <v>0</v>
      </c>
      <c r="C69" s="77">
        <v>0</v>
      </c>
      <c r="D69" s="78">
        <v>0</v>
      </c>
    </row>
    <row r="70" spans="1:4" s="61" customFormat="1" ht="15" customHeight="1">
      <c r="A70" s="43" t="s">
        <v>161</v>
      </c>
      <c r="B70" s="95">
        <f>B62-B66</f>
        <v>0</v>
      </c>
      <c r="C70" s="96">
        <f>C62-C66</f>
        <v>0</v>
      </c>
      <c r="D70" s="104">
        <f>D62-D66</f>
        <v>0</v>
      </c>
    </row>
    <row r="71" spans="1:4" s="61" customFormat="1" ht="15" customHeight="1">
      <c r="A71" s="12" t="s">
        <v>162</v>
      </c>
      <c r="B71" s="90"/>
      <c r="C71" s="91"/>
      <c r="D71" s="92"/>
    </row>
    <row r="72" spans="1:4" s="61" customFormat="1" ht="15" customHeight="1">
      <c r="A72" s="13" t="s">
        <v>163</v>
      </c>
      <c r="B72" s="93">
        <f>B73+B74</f>
        <v>0</v>
      </c>
      <c r="C72" s="93">
        <f>C73+C74</f>
        <v>0</v>
      </c>
      <c r="D72" s="94">
        <f>D73+D74</f>
        <v>0</v>
      </c>
    </row>
    <row r="73" spans="1:4" s="61" customFormat="1" ht="15" customHeight="1">
      <c r="A73" s="13" t="s">
        <v>164</v>
      </c>
      <c r="B73" s="77">
        <v>0</v>
      </c>
      <c r="C73" s="77">
        <v>0</v>
      </c>
      <c r="D73" s="78">
        <v>0</v>
      </c>
    </row>
    <row r="74" spans="1:4" s="61" customFormat="1" ht="15" customHeight="1">
      <c r="A74" s="13" t="s">
        <v>165</v>
      </c>
      <c r="B74" s="77">
        <v>0</v>
      </c>
      <c r="C74" s="77">
        <v>0</v>
      </c>
      <c r="D74" s="78">
        <v>0</v>
      </c>
    </row>
    <row r="75" spans="1:4" s="61" customFormat="1" ht="15" customHeight="1">
      <c r="A75" s="13" t="s">
        <v>166</v>
      </c>
      <c r="B75" s="93">
        <f>B76+B77+B78</f>
        <v>0</v>
      </c>
      <c r="C75" s="93">
        <f>C76+C77+C78</f>
        <v>0</v>
      </c>
      <c r="D75" s="94">
        <f>D76+D77+D78</f>
        <v>0</v>
      </c>
    </row>
    <row r="76" spans="1:4" s="61" customFormat="1" ht="15" customHeight="1">
      <c r="A76" s="13" t="s">
        <v>167</v>
      </c>
      <c r="B76" s="77">
        <v>0</v>
      </c>
      <c r="C76" s="77">
        <v>0</v>
      </c>
      <c r="D76" s="78">
        <v>0</v>
      </c>
    </row>
    <row r="77" spans="1:4" s="61" customFormat="1" ht="15" customHeight="1">
      <c r="A77" s="13" t="s">
        <v>311</v>
      </c>
      <c r="B77" s="77">
        <v>0</v>
      </c>
      <c r="C77" s="77">
        <v>0</v>
      </c>
      <c r="D77" s="78">
        <v>0</v>
      </c>
    </row>
    <row r="78" spans="1:4" s="61" customFormat="1" ht="15" customHeight="1">
      <c r="A78" s="13" t="s">
        <v>168</v>
      </c>
      <c r="B78" s="77">
        <v>0</v>
      </c>
      <c r="C78" s="77">
        <v>0</v>
      </c>
      <c r="D78" s="78">
        <v>0</v>
      </c>
    </row>
    <row r="79" spans="1:4" s="61" customFormat="1" ht="15" customHeight="1">
      <c r="A79" s="43" t="s">
        <v>169</v>
      </c>
      <c r="B79" s="95">
        <f>B72-B75</f>
        <v>0</v>
      </c>
      <c r="C79" s="96">
        <f>C72-C75</f>
        <v>0</v>
      </c>
      <c r="D79" s="104">
        <f>D72-D75</f>
        <v>0</v>
      </c>
    </row>
    <row r="80" spans="1:4" s="61" customFormat="1" ht="15" customHeight="1">
      <c r="A80" s="13"/>
      <c r="B80" s="90"/>
      <c r="C80" s="91"/>
      <c r="D80" s="92"/>
    </row>
    <row r="81" spans="1:4" s="61" customFormat="1" ht="15" customHeight="1">
      <c r="A81" s="12" t="s">
        <v>304</v>
      </c>
      <c r="B81" s="95">
        <f>B34+B60+B70+B79</f>
        <v>0</v>
      </c>
      <c r="C81" s="95">
        <f>C34+C60+C70+C79</f>
        <v>0</v>
      </c>
      <c r="D81" s="104">
        <f>D34+D60+D70+D79</f>
        <v>0</v>
      </c>
    </row>
    <row r="82" spans="1:4" s="61" customFormat="1" ht="15" customHeight="1">
      <c r="A82" s="13" t="s">
        <v>170</v>
      </c>
      <c r="B82" s="82">
        <v>0</v>
      </c>
      <c r="C82" s="77">
        <v>0</v>
      </c>
      <c r="D82" s="83">
        <v>0</v>
      </c>
    </row>
    <row r="83" spans="1:4" s="61" customFormat="1" ht="15" customHeight="1" thickBot="1">
      <c r="A83" s="37" t="s">
        <v>171</v>
      </c>
      <c r="B83" s="320">
        <f>B81-B82</f>
        <v>0</v>
      </c>
      <c r="C83" s="320">
        <f>C81-C82</f>
        <v>0</v>
      </c>
      <c r="D83" s="321">
        <f>D81-D82</f>
        <v>0</v>
      </c>
    </row>
    <row r="84" spans="1:4" s="61" customFormat="1" ht="15" customHeight="1">
      <c r="A84" s="11"/>
      <c r="B84" s="84"/>
      <c r="C84" s="84"/>
      <c r="D84" s="84"/>
    </row>
    <row r="85" spans="1:4" s="61" customFormat="1" ht="15" hidden="1" customHeight="1">
      <c r="A85" s="46" t="s">
        <v>212</v>
      </c>
      <c r="B85" s="169">
        <f>IF(B83='SP consuntivo'!B106,0,B83-'SP consuntivo'!B106)</f>
        <v>0</v>
      </c>
      <c r="C85" s="169">
        <f>IF(C83='SP consuntivo'!C106,0,C83-'SP consuntivo'!C106)</f>
        <v>0</v>
      </c>
      <c r="D85" s="169">
        <f>IF(D83='SP consuntivo'!D106,0,D83-'SP consuntivo'!D106)</f>
        <v>0</v>
      </c>
    </row>
    <row r="86" spans="1:4" hidden="1"/>
  </sheetData>
  <sheetProtection algorithmName="SHA-512" hashValue="YaVGLKQfi+dDNDt61C6YtKZHVj6uV57nxU1BbBSQn2Ce0KcKIIp5oiLHFm1n3Csv+UvzyBXXy8GQkxgLTyuxlQ==" saltValue="dlJt7DZEEI81m8U65nVihg==" spinCount="100000" sheet="1" objects="1" scenarios="1"/>
  <mergeCells count="2">
    <mergeCell ref="E3:F6"/>
    <mergeCell ref="A1:D1"/>
  </mergeCells>
  <phoneticPr fontId="4" type="noConversion"/>
  <printOptions horizontalCentered="1"/>
  <pageMargins left="0.98425196850393704" right="0.39370078740157483" top="0.70866141732283472" bottom="0.59055118110236227" header="0.23622047244094491" footer="0.23622047244094491"/>
  <pageSetup paperSize="9" scale="61" orientation="portrait" r:id="rId1"/>
  <headerFooter alignWithMargins="0">
    <oddHeader>&amp;C&amp;"Cambria,Normale"&amp;9PROGRAMMA REGIONALE (PR) CALABRIA FESR-FSE + 2021/2027
Azione 2.1.2 - Azione 2.2.1
&amp;"Cambria,Grassetto"FONDO EFFICIENZA ENERGETICA E RINNOVABILI PER LE IMPRESE (FEERI)</oddHeader>
    <oddFooter xml:space="preserve">&amp;R&amp;"Cambria,Normale"
</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926B9-087A-4854-BE24-A94024BBEE41}">
  <sheetPr codeName="Foglio5"/>
  <dimension ref="A1:G95"/>
  <sheetViews>
    <sheetView showGridLines="0" workbookViewId="0">
      <selection activeCell="F10" sqref="F10"/>
    </sheetView>
  </sheetViews>
  <sheetFormatPr defaultColWidth="9.109375" defaultRowHeight="13.2"/>
  <cols>
    <col min="1" max="1" width="66" style="176" customWidth="1"/>
    <col min="2" max="4" width="15.6640625" style="176" customWidth="1"/>
    <col min="5" max="16384" width="9.109375" style="176"/>
  </cols>
  <sheetData>
    <row r="1" spans="1:7" ht="20.100000000000001" customHeight="1">
      <c r="A1" s="459" t="s">
        <v>342</v>
      </c>
      <c r="B1" s="460"/>
      <c r="C1" s="460"/>
      <c r="D1" s="461"/>
    </row>
    <row r="3" spans="1:7" s="175" customFormat="1" ht="15" customHeight="1" thickBot="1">
      <c r="A3" s="177" t="s">
        <v>239</v>
      </c>
      <c r="B3" s="177"/>
      <c r="C3" s="177"/>
    </row>
    <row r="4" spans="1:7" s="175" customFormat="1" ht="15" customHeight="1">
      <c r="A4" s="178"/>
      <c r="B4" s="179">
        <f>'SP consuntivo'!B3</f>
        <v>2021</v>
      </c>
      <c r="C4" s="179">
        <f>'SP consuntivo'!C3</f>
        <v>2022</v>
      </c>
      <c r="D4" s="313">
        <f>'SP consuntivo'!D3</f>
        <v>2023</v>
      </c>
      <c r="E4" s="452"/>
      <c r="F4" s="452"/>
      <c r="G4" s="452"/>
    </row>
    <row r="5" spans="1:7" s="175" customFormat="1" ht="15" customHeight="1">
      <c r="A5" s="180"/>
      <c r="B5" s="181"/>
      <c r="C5" s="182"/>
      <c r="D5" s="183"/>
      <c r="E5" s="452"/>
      <c r="F5" s="452"/>
      <c r="G5" s="452"/>
    </row>
    <row r="6" spans="1:7" s="175" customFormat="1" ht="15" customHeight="1">
      <c r="A6" s="184" t="s">
        <v>240</v>
      </c>
      <c r="B6" s="185">
        <f>'SP consuntivo'!B90</f>
        <v>0</v>
      </c>
      <c r="C6" s="185">
        <f>'SP consuntivo'!C90</f>
        <v>0</v>
      </c>
      <c r="D6" s="186">
        <f>'SP consuntivo'!D90</f>
        <v>0</v>
      </c>
      <c r="E6" s="452"/>
      <c r="F6" s="452"/>
      <c r="G6" s="452"/>
    </row>
    <row r="7" spans="1:7" s="175" customFormat="1" ht="15" customHeight="1">
      <c r="A7" s="184" t="s">
        <v>172</v>
      </c>
      <c r="B7" s="187">
        <f>'SP consuntivo'!B57</f>
        <v>0</v>
      </c>
      <c r="C7" s="187">
        <f>'SP consuntivo'!C57</f>
        <v>0</v>
      </c>
      <c r="D7" s="188">
        <f>'SP consuntivo'!D57</f>
        <v>0</v>
      </c>
    </row>
    <row r="8" spans="1:7" s="175" customFormat="1" ht="15" customHeight="1">
      <c r="A8" s="184" t="s">
        <v>173</v>
      </c>
      <c r="B8" s="187">
        <f>'SP consuntivo'!B4+'SP consuntivo'!B60+'SP consuntivo'!B63+'SP consuntivo'!B66+'SP consuntivo'!B69+'SP consuntivo'!B72+'SP consuntivo'!B75</f>
        <v>0</v>
      </c>
      <c r="C8" s="187">
        <f>'SP consuntivo'!C4+'SP consuntivo'!C60+'SP consuntivo'!C63+'SP consuntivo'!C66+'SP consuntivo'!C69+'SP consuntivo'!C72+'SP consuntivo'!C75</f>
        <v>0</v>
      </c>
      <c r="D8" s="188">
        <f>'SP consuntivo'!D4+'SP consuntivo'!D60+'SP consuntivo'!D63+'SP consuntivo'!D66+'SP consuntivo'!D69+'SP consuntivo'!D72+'SP consuntivo'!D75</f>
        <v>0</v>
      </c>
    </row>
    <row r="9" spans="1:7" s="175" customFormat="1" ht="15" customHeight="1">
      <c r="A9" s="189" t="s">
        <v>247</v>
      </c>
      <c r="B9" s="187">
        <f>'SP consuntivo'!B53</f>
        <v>0</v>
      </c>
      <c r="C9" s="187">
        <f>'SP consuntivo'!C53</f>
        <v>0</v>
      </c>
      <c r="D9" s="188">
        <f>'SP consuntivo'!D53</f>
        <v>0</v>
      </c>
    </row>
    <row r="10" spans="1:7" s="175" customFormat="1" ht="15" customHeight="1">
      <c r="A10" s="184" t="s">
        <v>174</v>
      </c>
      <c r="B10" s="187">
        <f>'SP consuntivo'!B31+'SP consuntivo'!B34+'SP consuntivo'!B37+'SP consuntivo'!B40+'SP consuntivo'!B85</f>
        <v>0</v>
      </c>
      <c r="C10" s="187">
        <f>'SP consuntivo'!C31+'SP consuntivo'!C34+'SP consuntivo'!C37+'SP consuntivo'!C40+'SP consuntivo'!C85</f>
        <v>0</v>
      </c>
      <c r="D10" s="188">
        <f>'SP consuntivo'!D31+'SP consuntivo'!D34+'SP consuntivo'!D37+'SP consuntivo'!D40+'SP consuntivo'!D85</f>
        <v>0</v>
      </c>
    </row>
    <row r="11" spans="1:7" s="175" customFormat="1" ht="15" customHeight="1">
      <c r="A11" s="184" t="s">
        <v>0</v>
      </c>
      <c r="B11" s="187">
        <f>'SP consuntivo'!B92</f>
        <v>0</v>
      </c>
      <c r="C11" s="187">
        <f>'SP consuntivo'!C92</f>
        <v>0</v>
      </c>
      <c r="D11" s="188">
        <f>'SP consuntivo'!D92</f>
        <v>0</v>
      </c>
    </row>
    <row r="12" spans="1:7" s="175" customFormat="1" ht="15" customHeight="1">
      <c r="A12" s="190" t="s">
        <v>226</v>
      </c>
      <c r="B12" s="191">
        <f>SUM(B6:B11)</f>
        <v>0</v>
      </c>
      <c r="C12" s="191">
        <f>SUM(C6:C11)</f>
        <v>0</v>
      </c>
      <c r="D12" s="192">
        <f>SUM(D6:D11)</f>
        <v>0</v>
      </c>
    </row>
    <row r="13" spans="1:7" s="175" customFormat="1" ht="15" customHeight="1">
      <c r="A13" s="193"/>
      <c r="B13" s="194"/>
      <c r="C13" s="195"/>
      <c r="D13" s="196"/>
    </row>
    <row r="14" spans="1:7" s="175" customFormat="1" ht="15" customHeight="1">
      <c r="A14" s="184" t="s">
        <v>175</v>
      </c>
      <c r="B14" s="197">
        <f>'SP consuntivo'!B14</f>
        <v>0</v>
      </c>
      <c r="C14" s="197">
        <f>'SP consuntivo'!C14</f>
        <v>0</v>
      </c>
      <c r="D14" s="188">
        <f>'SP consuntivo'!D14</f>
        <v>0</v>
      </c>
    </row>
    <row r="15" spans="1:7" s="175" customFormat="1" ht="15" customHeight="1">
      <c r="A15" s="184" t="s">
        <v>176</v>
      </c>
      <c r="B15" s="187">
        <f>'SP consuntivo'!B21</f>
        <v>0</v>
      </c>
      <c r="C15" s="187">
        <f>'SP consuntivo'!C21</f>
        <v>0</v>
      </c>
      <c r="D15" s="188">
        <f>'SP consuntivo'!D21</f>
        <v>0</v>
      </c>
    </row>
    <row r="16" spans="1:7" s="175" customFormat="1" ht="15" customHeight="1">
      <c r="A16" s="184" t="s">
        <v>177</v>
      </c>
      <c r="B16" s="187">
        <f>'SP consuntivo'!B25+'SP consuntivo'!B26+'SP consuntivo'!B27+'SP consuntivo'!B28+'SP consuntivo'!B32+'SP consuntivo'!B35+'SP consuntivo'!B38+'SP consuntivo'!B41+'SP consuntivo'!B42+'SP consuntivo'!B43</f>
        <v>0</v>
      </c>
      <c r="C16" s="187">
        <f>'SP consuntivo'!C25+'SP consuntivo'!C26+'SP consuntivo'!C27+'SP consuntivo'!C28+'SP consuntivo'!C32+'SP consuntivo'!C35+'SP consuntivo'!C38+'SP consuntivo'!C41+'SP consuntivo'!C42+'SP consuntivo'!C43</f>
        <v>0</v>
      </c>
      <c r="D16" s="188">
        <f>'SP consuntivo'!D25+'SP consuntivo'!D26+'SP consuntivo'!D27+'SP consuntivo'!D28+'SP consuntivo'!D32+'SP consuntivo'!D35+'SP consuntivo'!D38+'SP consuntivo'!D41+'SP consuntivo'!D42+'SP consuntivo'!D43</f>
        <v>0</v>
      </c>
    </row>
    <row r="17" spans="1:4" s="175" customFormat="1" ht="15" customHeight="1">
      <c r="A17" s="184" t="s">
        <v>178</v>
      </c>
      <c r="B17" s="187">
        <f>'SP consuntivo'!B58</f>
        <v>0</v>
      </c>
      <c r="C17" s="187">
        <f>'SP consuntivo'!C58</f>
        <v>0</v>
      </c>
      <c r="D17" s="188">
        <f>'SP consuntivo'!D58</f>
        <v>0</v>
      </c>
    </row>
    <row r="18" spans="1:4" s="175" customFormat="1" ht="15" customHeight="1">
      <c r="A18" s="184" t="s">
        <v>179</v>
      </c>
      <c r="B18" s="187">
        <f>'SP consuntivo'!B61+'SP consuntivo'!B64+'SP consuntivo'!B67+'SP consuntivo'!B70+'SP consuntivo'!B73+'SP consuntivo'!B76</f>
        <v>0</v>
      </c>
      <c r="C18" s="187">
        <f>'SP consuntivo'!C61+'SP consuntivo'!C64+'SP consuntivo'!C67+'SP consuntivo'!C70+'SP consuntivo'!C73+'SP consuntivo'!C76</f>
        <v>0</v>
      </c>
      <c r="D18" s="188">
        <f>'SP consuntivo'!D61+'SP consuntivo'!D64+'SP consuntivo'!D67+'SP consuntivo'!D70+'SP consuntivo'!D73+'SP consuntivo'!D76</f>
        <v>0</v>
      </c>
    </row>
    <row r="19" spans="1:4" s="175" customFormat="1" ht="15" customHeight="1">
      <c r="A19" s="190" t="s">
        <v>227</v>
      </c>
      <c r="B19" s="191">
        <f>SUM(B14:B18)</f>
        <v>0</v>
      </c>
      <c r="C19" s="191">
        <f>SUM(C14:C18)</f>
        <v>0</v>
      </c>
      <c r="D19" s="192">
        <f>SUM(D14:D18)</f>
        <v>0</v>
      </c>
    </row>
    <row r="20" spans="1:4" s="175" customFormat="1" ht="15" customHeight="1">
      <c r="A20" s="193"/>
      <c r="B20" s="194"/>
      <c r="C20" s="195"/>
      <c r="D20" s="196"/>
    </row>
    <row r="21" spans="1:4" s="175" customFormat="1" ht="15" customHeight="1">
      <c r="A21" s="198" t="s">
        <v>228</v>
      </c>
      <c r="B21" s="199">
        <f>B19+B12</f>
        <v>0</v>
      </c>
      <c r="C21" s="199">
        <f>C19+C12</f>
        <v>0</v>
      </c>
      <c r="D21" s="200">
        <f>D19+D12</f>
        <v>0</v>
      </c>
    </row>
    <row r="22" spans="1:4" s="175" customFormat="1" ht="15" customHeight="1">
      <c r="A22" s="201"/>
      <c r="B22" s="314"/>
      <c r="C22" s="314"/>
      <c r="D22" s="202"/>
    </row>
    <row r="23" spans="1:4" s="175" customFormat="1" ht="15" customHeight="1">
      <c r="A23" s="190" t="s">
        <v>180</v>
      </c>
      <c r="B23" s="203">
        <f>'SP consuntivo'!B107</f>
        <v>0</v>
      </c>
      <c r="C23" s="203">
        <f>'SP consuntivo'!C107</f>
        <v>0</v>
      </c>
      <c r="D23" s="192">
        <f>'SP consuntivo'!D107</f>
        <v>0</v>
      </c>
    </row>
    <row r="24" spans="1:4" s="175" customFormat="1" ht="15" customHeight="1">
      <c r="A24" s="193"/>
      <c r="B24" s="194"/>
      <c r="C24" s="195"/>
      <c r="D24" s="196"/>
    </row>
    <row r="25" spans="1:4" s="175" customFormat="1" ht="15" customHeight="1">
      <c r="A25" s="184" t="s">
        <v>181</v>
      </c>
      <c r="B25" s="185">
        <f>'SP consuntivo'!B126</f>
        <v>0</v>
      </c>
      <c r="C25" s="185">
        <f>'SP consuntivo'!C126</f>
        <v>0</v>
      </c>
      <c r="D25" s="186">
        <f>'SP consuntivo'!D126</f>
        <v>0</v>
      </c>
    </row>
    <row r="26" spans="1:4" s="175" customFormat="1" ht="15" customHeight="1">
      <c r="A26" s="184" t="s">
        <v>182</v>
      </c>
      <c r="B26" s="187">
        <f>'SP consuntivo'!B129</f>
        <v>0</v>
      </c>
      <c r="C26" s="187">
        <f>'SP consuntivo'!C129</f>
        <v>0</v>
      </c>
      <c r="D26" s="188">
        <f>'SP consuntivo'!D129</f>
        <v>0</v>
      </c>
    </row>
    <row r="27" spans="1:4" s="175" customFormat="1" ht="15" customHeight="1">
      <c r="A27" s="184" t="s">
        <v>183</v>
      </c>
      <c r="B27" s="187">
        <f>'SP consuntivo'!B123</f>
        <v>0</v>
      </c>
      <c r="C27" s="187">
        <f>'SP consuntivo'!C123</f>
        <v>0</v>
      </c>
      <c r="D27" s="188">
        <f>'SP consuntivo'!D123</f>
        <v>0</v>
      </c>
    </row>
    <row r="28" spans="1:4" s="175" customFormat="1" ht="15" customHeight="1">
      <c r="A28" s="184" t="s">
        <v>184</v>
      </c>
      <c r="B28" s="187">
        <f>'SP consuntivo'!B117+'SP consuntivo'!B120</f>
        <v>0</v>
      </c>
      <c r="C28" s="187">
        <f>'SP consuntivo'!C117+'SP consuntivo'!C120</f>
        <v>0</v>
      </c>
      <c r="D28" s="188">
        <f>'SP consuntivo'!D117+'SP consuntivo'!D120</f>
        <v>0</v>
      </c>
    </row>
    <row r="29" spans="1:4" s="175" customFormat="1" ht="15" customHeight="1">
      <c r="A29" s="184" t="s">
        <v>185</v>
      </c>
      <c r="B29" s="204">
        <f>'SP consuntivo'!B132+'SP consuntivo'!B135</f>
        <v>0</v>
      </c>
      <c r="C29" s="187">
        <f>'SP consuntivo'!C132+'SP consuntivo'!C135</f>
        <v>0</v>
      </c>
      <c r="D29" s="205">
        <f>'SP consuntivo'!D132+'SP consuntivo'!D135</f>
        <v>0</v>
      </c>
    </row>
    <row r="30" spans="1:4" s="175" customFormat="1" ht="15" customHeight="1">
      <c r="A30" s="184" t="s">
        <v>186</v>
      </c>
      <c r="B30" s="187">
        <f>'SP consuntivo'!B150+'SP consuntivo'!B153</f>
        <v>0</v>
      </c>
      <c r="C30" s="187">
        <f>'SP consuntivo'!C150+'SP consuntivo'!C153</f>
        <v>0</v>
      </c>
      <c r="D30" s="188">
        <f>'SP consuntivo'!D150+'SP consuntivo'!D153</f>
        <v>0</v>
      </c>
    </row>
    <row r="31" spans="1:4" s="175" customFormat="1" ht="15" customHeight="1">
      <c r="A31" s="184" t="s">
        <v>187</v>
      </c>
      <c r="B31" s="187">
        <f>'SP consuntivo'!B138+'SP consuntivo'!B156</f>
        <v>0</v>
      </c>
      <c r="C31" s="187">
        <f>'SP consuntivo'!C138+'SP consuntivo'!C156</f>
        <v>0</v>
      </c>
      <c r="D31" s="205">
        <f>'SP consuntivo'!D138+'SP consuntivo'!D156</f>
        <v>0</v>
      </c>
    </row>
    <row r="32" spans="1:4" s="175" customFormat="1" ht="15" customHeight="1">
      <c r="A32" s="184" t="s">
        <v>188</v>
      </c>
      <c r="B32" s="187">
        <f>'SP consuntivo'!B141+'SP consuntivo'!B144+'SP consuntivo'!B147</f>
        <v>0</v>
      </c>
      <c r="C32" s="187">
        <f>'SP consuntivo'!C141+'SP consuntivo'!C144+'SP consuntivo'!C147</f>
        <v>0</v>
      </c>
      <c r="D32" s="188">
        <f>'SP consuntivo'!D141+'SP consuntivo'!D144+'SP consuntivo'!D147</f>
        <v>0</v>
      </c>
    </row>
    <row r="33" spans="1:4" s="175" customFormat="1" ht="15" customHeight="1">
      <c r="A33" s="184" t="s">
        <v>0</v>
      </c>
      <c r="B33" s="187">
        <f>'SP consuntivo'!B159</f>
        <v>0</v>
      </c>
      <c r="C33" s="187">
        <f>'SP consuntivo'!C159</f>
        <v>0</v>
      </c>
      <c r="D33" s="188">
        <f>'SP consuntivo'!D159</f>
        <v>0</v>
      </c>
    </row>
    <row r="34" spans="1:4" s="175" customFormat="1" ht="15" customHeight="1">
      <c r="A34" s="190" t="s">
        <v>229</v>
      </c>
      <c r="B34" s="206">
        <f>SUM(B25:B33)</f>
        <v>0</v>
      </c>
      <c r="C34" s="206">
        <f>SUM(C25:C33)</f>
        <v>0</v>
      </c>
      <c r="D34" s="207">
        <f>SUM(D25:D33)</f>
        <v>0</v>
      </c>
    </row>
    <row r="35" spans="1:4" s="175" customFormat="1" ht="15" customHeight="1">
      <c r="A35" s="193"/>
      <c r="B35" s="194"/>
      <c r="C35" s="195"/>
      <c r="D35" s="196"/>
    </row>
    <row r="36" spans="1:4" s="175" customFormat="1" ht="15" customHeight="1">
      <c r="A36" s="184" t="s">
        <v>189</v>
      </c>
      <c r="B36" s="185">
        <f>'SP consuntivo'!B127</f>
        <v>0</v>
      </c>
      <c r="C36" s="185">
        <f>'SP consuntivo'!C127</f>
        <v>0</v>
      </c>
      <c r="D36" s="186">
        <f>'SP consuntivo'!D127</f>
        <v>0</v>
      </c>
    </row>
    <row r="37" spans="1:4" s="175" customFormat="1" ht="15" customHeight="1">
      <c r="A37" s="184" t="s">
        <v>190</v>
      </c>
      <c r="B37" s="187">
        <f>'SP consuntivo'!B130</f>
        <v>0</v>
      </c>
      <c r="C37" s="187">
        <f>'SP consuntivo'!C130</f>
        <v>0</v>
      </c>
      <c r="D37" s="188">
        <f>'SP consuntivo'!D130</f>
        <v>0</v>
      </c>
    </row>
    <row r="38" spans="1:4" s="175" customFormat="1" ht="15" customHeight="1">
      <c r="A38" s="184" t="s">
        <v>191</v>
      </c>
      <c r="B38" s="187">
        <f>'SP consuntivo'!B124</f>
        <v>0</v>
      </c>
      <c r="C38" s="187">
        <f>'SP consuntivo'!C124</f>
        <v>0</v>
      </c>
      <c r="D38" s="188">
        <f>'SP consuntivo'!D124</f>
        <v>0</v>
      </c>
    </row>
    <row r="39" spans="1:4" s="175" customFormat="1" ht="15" customHeight="1">
      <c r="A39" s="184" t="s">
        <v>192</v>
      </c>
      <c r="B39" s="187">
        <f>'SP consuntivo'!B118+'SP consuntivo'!B121</f>
        <v>0</v>
      </c>
      <c r="C39" s="187">
        <f>'SP consuntivo'!C118+'SP consuntivo'!C121</f>
        <v>0</v>
      </c>
      <c r="D39" s="188">
        <f>'SP consuntivo'!D118+'SP consuntivo'!D121</f>
        <v>0</v>
      </c>
    </row>
    <row r="40" spans="1:4" s="175" customFormat="1" ht="15" customHeight="1">
      <c r="A40" s="184" t="s">
        <v>193</v>
      </c>
      <c r="B40" s="187">
        <f>'SP consuntivo'!B136+'SP consuntivo'!B133</f>
        <v>0</v>
      </c>
      <c r="C40" s="187">
        <f>'SP consuntivo'!C136+'SP consuntivo'!C133</f>
        <v>0</v>
      </c>
      <c r="D40" s="188">
        <f>'SP consuntivo'!D136+'SP consuntivo'!D133</f>
        <v>0</v>
      </c>
    </row>
    <row r="41" spans="1:4" s="175" customFormat="1" ht="15" customHeight="1">
      <c r="A41" s="184" t="s">
        <v>194</v>
      </c>
      <c r="B41" s="187">
        <f>'SP consuntivo'!B151+'SP consuntivo'!B154</f>
        <v>0</v>
      </c>
      <c r="C41" s="187">
        <f>'SP consuntivo'!C151+'SP consuntivo'!C154</f>
        <v>0</v>
      </c>
      <c r="D41" s="188">
        <f>'SP consuntivo'!D151+'SP consuntivo'!D154</f>
        <v>0</v>
      </c>
    </row>
    <row r="42" spans="1:4" s="175" customFormat="1" ht="15" customHeight="1">
      <c r="A42" s="184" t="s">
        <v>195</v>
      </c>
      <c r="B42" s="187">
        <f>'SP consuntivo'!B139+'SP consuntivo'!B157</f>
        <v>0</v>
      </c>
      <c r="C42" s="187">
        <f>'SP consuntivo'!C139+'SP consuntivo'!C157</f>
        <v>0</v>
      </c>
      <c r="D42" s="188">
        <f>'SP consuntivo'!D139+'SP consuntivo'!D157</f>
        <v>0</v>
      </c>
    </row>
    <row r="43" spans="1:4" s="175" customFormat="1" ht="15" customHeight="1">
      <c r="A43" s="184" t="s">
        <v>196</v>
      </c>
      <c r="B43" s="187">
        <f>'SP consuntivo'!B142+'SP consuntivo'!B145+'SP consuntivo'!B148</f>
        <v>0</v>
      </c>
      <c r="C43" s="187">
        <f>'SP consuntivo'!C142+'SP consuntivo'!C145+'SP consuntivo'!C148</f>
        <v>0</v>
      </c>
      <c r="D43" s="188">
        <f>'SP consuntivo'!D142+'SP consuntivo'!D145+'SP consuntivo'!D148</f>
        <v>0</v>
      </c>
    </row>
    <row r="44" spans="1:4" s="175" customFormat="1" ht="15" customHeight="1">
      <c r="A44" s="184" t="s">
        <v>12</v>
      </c>
      <c r="B44" s="187">
        <f>'SP consuntivo'!B112</f>
        <v>0</v>
      </c>
      <c r="C44" s="187">
        <f>'SP consuntivo'!C112</f>
        <v>0</v>
      </c>
      <c r="D44" s="188">
        <f>'SP consuntivo'!D112</f>
        <v>0</v>
      </c>
    </row>
    <row r="45" spans="1:4" s="175" customFormat="1" ht="15" customHeight="1">
      <c r="A45" s="184" t="s">
        <v>11</v>
      </c>
      <c r="B45" s="187">
        <f>'SP consuntivo'!B113</f>
        <v>0</v>
      </c>
      <c r="C45" s="187">
        <f>'SP consuntivo'!C113</f>
        <v>0</v>
      </c>
      <c r="D45" s="188">
        <f>'SP consuntivo'!D113</f>
        <v>0</v>
      </c>
    </row>
    <row r="46" spans="1:4" s="175" customFormat="1" ht="15" customHeight="1">
      <c r="A46" s="190" t="s">
        <v>230</v>
      </c>
      <c r="B46" s="206">
        <f>SUM(B36:B45)</f>
        <v>0</v>
      </c>
      <c r="C46" s="206">
        <f>SUM(C36:C45)</f>
        <v>0</v>
      </c>
      <c r="D46" s="207">
        <f>SUM(D36:D45)</f>
        <v>0</v>
      </c>
    </row>
    <row r="47" spans="1:4" s="175" customFormat="1" ht="15" customHeight="1">
      <c r="A47" s="193"/>
      <c r="B47" s="194"/>
      <c r="C47" s="195"/>
      <c r="D47" s="196"/>
    </row>
    <row r="48" spans="1:4" s="175" customFormat="1" ht="15" customHeight="1" thickBot="1">
      <c r="A48" s="208" t="s">
        <v>231</v>
      </c>
      <c r="B48" s="209">
        <f>B23+B34+B46</f>
        <v>0</v>
      </c>
      <c r="C48" s="209">
        <f>C23+C34+C46</f>
        <v>0</v>
      </c>
      <c r="D48" s="210">
        <f>D23+D34+D46</f>
        <v>0</v>
      </c>
    </row>
    <row r="49" spans="1:4" s="175" customFormat="1" ht="15" customHeight="1">
      <c r="A49" s="211"/>
      <c r="B49" s="211"/>
      <c r="C49" s="211"/>
      <c r="D49" s="212"/>
    </row>
    <row r="50" spans="1:4" s="175" customFormat="1" ht="15" customHeight="1">
      <c r="A50" s="128"/>
      <c r="B50" s="242"/>
      <c r="C50" s="242"/>
      <c r="D50" s="242"/>
    </row>
    <row r="51" spans="1:4" s="175" customFormat="1" ht="15" customHeight="1" thickBot="1">
      <c r="A51" s="177" t="s">
        <v>233</v>
      </c>
      <c r="B51" s="213"/>
      <c r="C51" s="213"/>
      <c r="D51" s="213"/>
    </row>
    <row r="52" spans="1:4" ht="15" customHeight="1">
      <c r="A52" s="214"/>
      <c r="B52" s="215">
        <f>'CE consuntivo'!B3</f>
        <v>2021</v>
      </c>
      <c r="C52" s="215">
        <f>B52+1</f>
        <v>2022</v>
      </c>
      <c r="D52" s="216">
        <f>C52+1</f>
        <v>2023</v>
      </c>
    </row>
    <row r="53" spans="1:4" ht="15" customHeight="1">
      <c r="A53" s="217"/>
      <c r="B53" s="218"/>
      <c r="C53" s="219"/>
      <c r="D53" s="183"/>
    </row>
    <row r="54" spans="1:4" ht="15" customHeight="1">
      <c r="A54" s="220" t="s">
        <v>197</v>
      </c>
      <c r="B54" s="185">
        <f>'CE consuntivo'!B5</f>
        <v>0</v>
      </c>
      <c r="C54" s="185">
        <f>'CE consuntivo'!C5</f>
        <v>0</v>
      </c>
      <c r="D54" s="186">
        <f>'CE consuntivo'!D5</f>
        <v>0</v>
      </c>
    </row>
    <row r="55" spans="1:4" ht="15" customHeight="1">
      <c r="A55" s="220" t="s">
        <v>246</v>
      </c>
      <c r="B55" s="187">
        <f>'CE consuntivo'!B6</f>
        <v>0</v>
      </c>
      <c r="C55" s="187">
        <f>'CE consuntivo'!C6</f>
        <v>0</v>
      </c>
      <c r="D55" s="188">
        <f>'CE consuntivo'!D6</f>
        <v>0</v>
      </c>
    </row>
    <row r="56" spans="1:4" ht="15" customHeight="1">
      <c r="A56" s="220" t="s">
        <v>216</v>
      </c>
      <c r="B56" s="187">
        <f>'CE consuntivo'!B7</f>
        <v>0</v>
      </c>
      <c r="C56" s="187">
        <f>'CE consuntivo'!C7</f>
        <v>0</v>
      </c>
      <c r="D56" s="188">
        <f>'CE consuntivo'!D7</f>
        <v>0</v>
      </c>
    </row>
    <row r="57" spans="1:4" ht="15" customHeight="1">
      <c r="A57" s="220" t="s">
        <v>13</v>
      </c>
      <c r="B57" s="187">
        <f>'CE consuntivo'!B8</f>
        <v>0</v>
      </c>
      <c r="C57" s="187">
        <f>'CE consuntivo'!C8</f>
        <v>0</v>
      </c>
      <c r="D57" s="188">
        <f>'CE consuntivo'!D8</f>
        <v>0</v>
      </c>
    </row>
    <row r="58" spans="1:4" ht="15" customHeight="1">
      <c r="A58" s="220" t="s">
        <v>250</v>
      </c>
      <c r="B58" s="187">
        <f>'CE consuntivo'!B12</f>
        <v>0</v>
      </c>
      <c r="C58" s="187">
        <f>'CE consuntivo'!C12</f>
        <v>0</v>
      </c>
      <c r="D58" s="188">
        <f>'CE consuntivo'!D12</f>
        <v>0</v>
      </c>
    </row>
    <row r="59" spans="1:4" ht="15" customHeight="1">
      <c r="A59" s="221" t="s">
        <v>198</v>
      </c>
      <c r="B59" s="222">
        <f>SUM(B54:B58)</f>
        <v>0</v>
      </c>
      <c r="C59" s="203">
        <f>SUM(C54:C58)</f>
        <v>0</v>
      </c>
      <c r="D59" s="223">
        <f>SUM(D54:D58)</f>
        <v>0</v>
      </c>
    </row>
    <row r="60" spans="1:4" ht="15" customHeight="1">
      <c r="A60" s="224"/>
      <c r="B60" s="225"/>
      <c r="C60" s="226"/>
      <c r="D60" s="196"/>
    </row>
    <row r="61" spans="1:4" ht="15" customHeight="1">
      <c r="A61" s="220" t="s">
        <v>9</v>
      </c>
      <c r="B61" s="185">
        <f>'CE consuntivo'!B15</f>
        <v>0</v>
      </c>
      <c r="C61" s="185">
        <f>'CE consuntivo'!C15</f>
        <v>0</v>
      </c>
      <c r="D61" s="186">
        <f>'CE consuntivo'!D15</f>
        <v>0</v>
      </c>
    </row>
    <row r="62" spans="1:4" ht="15" customHeight="1">
      <c r="A62" s="220" t="s">
        <v>248</v>
      </c>
      <c r="B62" s="187">
        <f>'CE consuntivo'!B29</f>
        <v>0</v>
      </c>
      <c r="C62" s="187">
        <f>'CE consuntivo'!C29</f>
        <v>0</v>
      </c>
      <c r="D62" s="188">
        <f>'CE consuntivo'!D29</f>
        <v>0</v>
      </c>
    </row>
    <row r="63" spans="1:4" ht="15" customHeight="1">
      <c r="A63" s="220" t="s">
        <v>199</v>
      </c>
      <c r="B63" s="187">
        <f>'CE consuntivo'!B16+'CE consuntivo'!B17</f>
        <v>0</v>
      </c>
      <c r="C63" s="187">
        <f>'CE consuntivo'!C16+'CE consuntivo'!C17</f>
        <v>0</v>
      </c>
      <c r="D63" s="188">
        <f>'CE consuntivo'!D16+'CE consuntivo'!D17</f>
        <v>0</v>
      </c>
    </row>
    <row r="64" spans="1:4" ht="15" customHeight="1">
      <c r="A64" s="220" t="s">
        <v>249</v>
      </c>
      <c r="B64" s="187">
        <f>'CE consuntivo'!B32</f>
        <v>0</v>
      </c>
      <c r="C64" s="187">
        <f>'CE consuntivo'!C32</f>
        <v>0</v>
      </c>
      <c r="D64" s="188">
        <f>'CE consuntivo'!D32</f>
        <v>0</v>
      </c>
    </row>
    <row r="65" spans="1:4" ht="15" customHeight="1">
      <c r="A65" s="221" t="s">
        <v>200</v>
      </c>
      <c r="B65" s="227">
        <f>B59-B61-B62-B63-B64</f>
        <v>0</v>
      </c>
      <c r="C65" s="227">
        <f>C59-C61-C62-C63-C64</f>
        <v>0</v>
      </c>
      <c r="D65" s="207">
        <f>D59-D61-D62-D63-D64</f>
        <v>0</v>
      </c>
    </row>
    <row r="66" spans="1:4" ht="15" customHeight="1">
      <c r="A66" s="224"/>
      <c r="B66" s="228"/>
      <c r="C66" s="229"/>
      <c r="D66" s="230"/>
    </row>
    <row r="67" spans="1:4" ht="15" customHeight="1">
      <c r="A67" s="220" t="s">
        <v>201</v>
      </c>
      <c r="B67" s="185">
        <f>'CE consuntivo'!B18</f>
        <v>0</v>
      </c>
      <c r="C67" s="185">
        <f>'CE consuntivo'!C18</f>
        <v>0</v>
      </c>
      <c r="D67" s="186">
        <f>'CE consuntivo'!D18</f>
        <v>0</v>
      </c>
    </row>
    <row r="68" spans="1:4" ht="15" customHeight="1">
      <c r="A68" s="221" t="s">
        <v>202</v>
      </c>
      <c r="B68" s="227">
        <f>B65-B67</f>
        <v>0</v>
      </c>
      <c r="C68" s="227">
        <f>C65-C67</f>
        <v>0</v>
      </c>
      <c r="D68" s="207">
        <f>D65-D67</f>
        <v>0</v>
      </c>
    </row>
    <row r="69" spans="1:4" ht="15" customHeight="1">
      <c r="A69" s="224"/>
      <c r="B69" s="228"/>
      <c r="C69" s="229"/>
      <c r="D69" s="230"/>
    </row>
    <row r="70" spans="1:4" ht="15" customHeight="1">
      <c r="A70" s="220" t="s">
        <v>203</v>
      </c>
      <c r="B70" s="185">
        <f>'CE consuntivo'!B25+'CE consuntivo'!B26</f>
        <v>0</v>
      </c>
      <c r="C70" s="185">
        <f>'CE consuntivo'!C25+'CE consuntivo'!C26</f>
        <v>0</v>
      </c>
      <c r="D70" s="186">
        <f>'CE consuntivo'!D25+'CE consuntivo'!D26</f>
        <v>0</v>
      </c>
    </row>
    <row r="71" spans="1:4" ht="15" customHeight="1">
      <c r="A71" s="220" t="s">
        <v>204</v>
      </c>
      <c r="B71" s="187">
        <f>'CE consuntivo'!B27+'CE consuntivo'!B28</f>
        <v>0</v>
      </c>
      <c r="C71" s="187">
        <f>'CE consuntivo'!C27+'CE consuntivo'!C28</f>
        <v>0</v>
      </c>
      <c r="D71" s="188">
        <f>'CE consuntivo'!D27+'CE consuntivo'!D28</f>
        <v>0</v>
      </c>
    </row>
    <row r="72" spans="1:4" ht="15" customHeight="1">
      <c r="A72" s="220" t="s">
        <v>205</v>
      </c>
      <c r="B72" s="187">
        <f>'CE consuntivo'!B30</f>
        <v>0</v>
      </c>
      <c r="C72" s="187">
        <f>'CE consuntivo'!C30</f>
        <v>0</v>
      </c>
      <c r="D72" s="188">
        <f>'CE consuntivo'!D30</f>
        <v>0</v>
      </c>
    </row>
    <row r="73" spans="1:4" ht="15" customHeight="1">
      <c r="A73" s="220" t="s">
        <v>6</v>
      </c>
      <c r="B73" s="187">
        <f>'CE consuntivo'!B31</f>
        <v>0</v>
      </c>
      <c r="C73" s="187">
        <f>'CE consuntivo'!C31</f>
        <v>0</v>
      </c>
      <c r="D73" s="188">
        <f>'CE consuntivo'!D31</f>
        <v>0</v>
      </c>
    </row>
    <row r="74" spans="1:4" ht="15" customHeight="1">
      <c r="A74" s="221" t="s">
        <v>206</v>
      </c>
      <c r="B74" s="227">
        <f>B68-B70-B71-B72-B73</f>
        <v>0</v>
      </c>
      <c r="C74" s="227">
        <f>C68-C70-C71-C72-C73</f>
        <v>0</v>
      </c>
      <c r="D74" s="207">
        <f>D68-D70-D71-D72-D73</f>
        <v>0</v>
      </c>
    </row>
    <row r="75" spans="1:4" ht="15" customHeight="1">
      <c r="A75" s="224"/>
      <c r="B75" s="225"/>
      <c r="C75" s="226"/>
      <c r="D75" s="196"/>
    </row>
    <row r="76" spans="1:4" ht="15" customHeight="1">
      <c r="A76" s="220" t="s">
        <v>207</v>
      </c>
      <c r="B76" s="185">
        <f>'CE consuntivo'!B60</f>
        <v>0</v>
      </c>
      <c r="C76" s="185">
        <f>'CE consuntivo'!C60</f>
        <v>0</v>
      </c>
      <c r="D76" s="186">
        <f>'CE consuntivo'!D60</f>
        <v>0</v>
      </c>
    </row>
    <row r="77" spans="1:4" ht="15" customHeight="1">
      <c r="A77" s="220" t="s">
        <v>208</v>
      </c>
      <c r="B77" s="187">
        <f>'CE consuntivo'!B70</f>
        <v>0</v>
      </c>
      <c r="C77" s="187">
        <f>'CE consuntivo'!C70</f>
        <v>0</v>
      </c>
      <c r="D77" s="188">
        <f>'CE consuntivo'!D70</f>
        <v>0</v>
      </c>
    </row>
    <row r="78" spans="1:4" ht="15" customHeight="1">
      <c r="A78" s="221" t="s">
        <v>209</v>
      </c>
      <c r="B78" s="227">
        <f>B74+B76+B77</f>
        <v>0</v>
      </c>
      <c r="C78" s="227">
        <f>C74+C76+C77</f>
        <v>0</v>
      </c>
      <c r="D78" s="207">
        <f>D74+D76+D77</f>
        <v>0</v>
      </c>
    </row>
    <row r="79" spans="1:4" ht="15" customHeight="1">
      <c r="A79" s="224"/>
      <c r="B79" s="225"/>
      <c r="C79" s="226"/>
      <c r="D79" s="196"/>
    </row>
    <row r="80" spans="1:4" ht="15" customHeight="1">
      <c r="A80" s="220" t="s">
        <v>210</v>
      </c>
      <c r="B80" s="185">
        <f>'CE consuntivo'!B79</f>
        <v>0</v>
      </c>
      <c r="C80" s="185">
        <f>'CE consuntivo'!C79</f>
        <v>0</v>
      </c>
      <c r="D80" s="186">
        <f>'CE consuntivo'!D79</f>
        <v>0</v>
      </c>
    </row>
    <row r="81" spans="1:4" ht="15" customHeight="1">
      <c r="A81" s="220" t="s">
        <v>308</v>
      </c>
      <c r="B81" s="187">
        <f>'CE consuntivo'!B10+'CE consuntivo'!B11</f>
        <v>0</v>
      </c>
      <c r="C81" s="187">
        <f>'CE consuntivo'!C10+'CE consuntivo'!C11</f>
        <v>0</v>
      </c>
      <c r="D81" s="188">
        <f>'CE consuntivo'!D10+'CE consuntivo'!D11</f>
        <v>0</v>
      </c>
    </row>
    <row r="82" spans="1:4" ht="15" customHeight="1">
      <c r="A82" s="221" t="s">
        <v>211</v>
      </c>
      <c r="B82" s="227">
        <f>SUM(B78:B81)</f>
        <v>0</v>
      </c>
      <c r="C82" s="227">
        <f>SUM(C78:C81)</f>
        <v>0</v>
      </c>
      <c r="D82" s="207">
        <f>SUM(D78:D81)</f>
        <v>0</v>
      </c>
    </row>
    <row r="83" spans="1:4" ht="15" customHeight="1">
      <c r="A83" s="231"/>
      <c r="B83" s="225"/>
      <c r="C83" s="226"/>
      <c r="D83" s="196"/>
    </row>
    <row r="84" spans="1:4" ht="15" customHeight="1">
      <c r="A84" s="232" t="s">
        <v>309</v>
      </c>
      <c r="B84" s="233">
        <f>'CE consuntivo'!B82</f>
        <v>0</v>
      </c>
      <c r="C84" s="233">
        <f>'CE consuntivo'!C82</f>
        <v>0</v>
      </c>
      <c r="D84" s="234">
        <f>'CE consuntivo'!D82</f>
        <v>0</v>
      </c>
    </row>
    <row r="85" spans="1:4" ht="15" customHeight="1">
      <c r="A85" s="235"/>
      <c r="B85" s="236"/>
      <c r="C85" s="237"/>
      <c r="D85" s="238"/>
    </row>
    <row r="86" spans="1:4" ht="15" customHeight="1" thickBot="1">
      <c r="A86" s="239" t="s">
        <v>232</v>
      </c>
      <c r="B86" s="240">
        <f>B82-B84</f>
        <v>0</v>
      </c>
      <c r="C86" s="240">
        <f>C82-C84</f>
        <v>0</v>
      </c>
      <c r="D86" s="241">
        <f>D82-D84</f>
        <v>0</v>
      </c>
    </row>
    <row r="87" spans="1:4" ht="15" customHeight="1">
      <c r="A87" s="175"/>
      <c r="B87" s="175"/>
      <c r="C87" s="175"/>
      <c r="D87" s="175"/>
    </row>
    <row r="88" spans="1:4" ht="15" customHeight="1">
      <c r="A88" s="128"/>
      <c r="B88" s="169"/>
      <c r="C88" s="169"/>
      <c r="D88" s="169"/>
    </row>
    <row r="89" spans="1:4" ht="15" customHeight="1"/>
    <row r="90" spans="1:4" ht="15" customHeight="1"/>
    <row r="91" spans="1:4" ht="15" customHeight="1"/>
    <row r="92" spans="1:4" ht="15" customHeight="1"/>
    <row r="93" spans="1:4" ht="15" customHeight="1"/>
    <row r="94" spans="1:4" ht="15" customHeight="1"/>
    <row r="95" spans="1:4" ht="15" customHeight="1"/>
  </sheetData>
  <sheetProtection algorithmName="SHA-512" hashValue="kQ3XGcFg0t7utiEWul/jYcCtV5BFplwsie62tvgptRCUByIaS04e1bexzaa71IBlCIZrKxolLECrT8xcJ0ICiw==" saltValue="1H7ptfgPJ7NDa1n+K4Hrqg==" spinCount="100000" sheet="1" objects="1" scenarios="1"/>
  <mergeCells count="2">
    <mergeCell ref="E4:G6"/>
    <mergeCell ref="A1:D1"/>
  </mergeCells>
  <phoneticPr fontId="2" type="noConversion"/>
  <printOptions horizontalCentered="1"/>
  <pageMargins left="1.1811023622047245" right="0.31496062992125984" top="0.55118110236220474" bottom="0.39370078740157483" header="0.23622047244094491" footer="0.23622047244094491"/>
  <pageSetup paperSize="9" scale="62" orientation="portrait" r:id="rId1"/>
  <headerFooter alignWithMargins="0">
    <oddHeader>&amp;C&amp;"Cambria,Normale"&amp;9PROGRAMMA REGIONALE (PR) CALABRIA FESR-FSE + 2021/2027
Azione 2.1.2 - Azione 2.2.1
&amp;"Cambria,Grassetto"FONDO EFFICIENZA ENERGETICA E RINNOVABILI PER LE IMPRESE (FEERI)</oddHeader>
    <oddFooter xml:space="preserve">&amp;R&amp;"Cambria,Normale"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6DE63-8C24-4245-A01B-C20316F5D44D}">
  <sheetPr codeName="Foglio6"/>
  <dimension ref="A1:D81"/>
  <sheetViews>
    <sheetView showGridLines="0" workbookViewId="0">
      <selection activeCell="I53" sqref="I53"/>
    </sheetView>
  </sheetViews>
  <sheetFormatPr defaultColWidth="9.109375" defaultRowHeight="13.2"/>
  <cols>
    <col min="1" max="1" width="77.5546875" style="108" customWidth="1"/>
    <col min="2" max="4" width="15.6640625" style="108" customWidth="1"/>
    <col min="5" max="16384" width="9.109375" style="108"/>
  </cols>
  <sheetData>
    <row r="1" spans="1:4" s="53" customFormat="1" ht="15" customHeight="1">
      <c r="A1" s="157"/>
      <c r="B1" s="105">
        <f>'SP e CE consuntivi riclassific.'!B52</f>
        <v>2021</v>
      </c>
      <c r="C1" s="105">
        <f>'SP e CE consuntivi riclassific.'!C52</f>
        <v>2022</v>
      </c>
      <c r="D1" s="303">
        <f>'SP e CE consuntivi riclassific.'!D52</f>
        <v>2023</v>
      </c>
    </row>
    <row r="2" spans="1:4" s="53" customFormat="1" ht="15" customHeight="1">
      <c r="A2" s="158"/>
      <c r="B2" s="316"/>
      <c r="C2" s="316"/>
      <c r="D2" s="243"/>
    </row>
    <row r="3" spans="1:4" s="53" customFormat="1" ht="15" customHeight="1">
      <c r="A3" s="159" t="s">
        <v>279</v>
      </c>
      <c r="B3" s="316"/>
      <c r="C3" s="316"/>
      <c r="D3" s="243"/>
    </row>
    <row r="4" spans="1:4" s="53" customFormat="1" ht="15" customHeight="1">
      <c r="A4" s="50" t="s">
        <v>226</v>
      </c>
      <c r="B4" s="51">
        <f>'SP e CE consuntivi riclassific.'!B12</f>
        <v>0</v>
      </c>
      <c r="C4" s="51">
        <f>'SP e CE consuntivi riclassific.'!C12</f>
        <v>0</v>
      </c>
      <c r="D4" s="133">
        <f>'SP e CE consuntivi riclassific.'!D12</f>
        <v>0</v>
      </c>
    </row>
    <row r="5" spans="1:4" s="53" customFormat="1" ht="15" customHeight="1">
      <c r="A5" s="146" t="s">
        <v>227</v>
      </c>
      <c r="B5" s="51">
        <f>'SP e CE consuntivi riclassific.'!B19</f>
        <v>0</v>
      </c>
      <c r="C5" s="51">
        <f>'SP e CE consuntivi riclassific.'!C19</f>
        <v>0</v>
      </c>
      <c r="D5" s="133">
        <f>'SP e CE consuntivi riclassific.'!D19</f>
        <v>0</v>
      </c>
    </row>
    <row r="6" spans="1:4" s="53" customFormat="1" ht="15" customHeight="1">
      <c r="A6" s="151" t="s">
        <v>287</v>
      </c>
      <c r="B6" s="134">
        <f>SUM(B4:B5)</f>
        <v>0</v>
      </c>
      <c r="C6" s="134">
        <f>SUM(C4:C5)</f>
        <v>0</v>
      </c>
      <c r="D6" s="142">
        <f>SUM(D4:D5)</f>
        <v>0</v>
      </c>
    </row>
    <row r="7" spans="1:4" s="53" customFormat="1" ht="15" customHeight="1">
      <c r="A7" s="132" t="s">
        <v>229</v>
      </c>
      <c r="B7" s="51">
        <f>'SP e CE consuntivi riclassific.'!B34</f>
        <v>0</v>
      </c>
      <c r="C7" s="51">
        <f>'SP e CE consuntivi riclassific.'!C34</f>
        <v>0</v>
      </c>
      <c r="D7" s="133">
        <f>'SP e CE consuntivi riclassific.'!D34</f>
        <v>0</v>
      </c>
    </row>
    <row r="8" spans="1:4" s="53" customFormat="1" ht="15" customHeight="1">
      <c r="A8" s="132" t="s">
        <v>230</v>
      </c>
      <c r="B8" s="51">
        <f>'SP e CE consuntivi riclassific.'!B46</f>
        <v>0</v>
      </c>
      <c r="C8" s="51">
        <f>'SP e CE consuntivi riclassific.'!C46</f>
        <v>0</v>
      </c>
      <c r="D8" s="133">
        <f>'SP e CE consuntivi riclassific.'!D46</f>
        <v>0</v>
      </c>
    </row>
    <row r="9" spans="1:4" s="53" customFormat="1" ht="15" customHeight="1">
      <c r="A9" s="132" t="s">
        <v>180</v>
      </c>
      <c r="B9" s="51">
        <f>'SP e CE consuntivi riclassific.'!B23</f>
        <v>0</v>
      </c>
      <c r="C9" s="51">
        <f>'SP e CE consuntivi riclassific.'!C23</f>
        <v>0</v>
      </c>
      <c r="D9" s="133">
        <f>'SP e CE consuntivi riclassific.'!D23</f>
        <v>0</v>
      </c>
    </row>
    <row r="10" spans="1:4" s="53" customFormat="1" ht="15" customHeight="1">
      <c r="A10" s="135" t="s">
        <v>288</v>
      </c>
      <c r="B10" s="134">
        <f>SUM(B7:B9)</f>
        <v>0</v>
      </c>
      <c r="C10" s="134">
        <f>SUM(C7:C9)</f>
        <v>0</v>
      </c>
      <c r="D10" s="142">
        <f>SUM(D7:D9)</f>
        <v>0</v>
      </c>
    </row>
    <row r="11" spans="1:4" s="53" customFormat="1" ht="15" customHeight="1">
      <c r="A11" s="139"/>
      <c r="B11" s="52"/>
      <c r="C11" s="52"/>
      <c r="D11" s="244"/>
    </row>
    <row r="12" spans="1:4" s="53" customFormat="1" ht="15" customHeight="1">
      <c r="A12" s="159" t="s">
        <v>280</v>
      </c>
      <c r="B12" s="140"/>
      <c r="C12" s="140"/>
      <c r="D12" s="245"/>
    </row>
    <row r="13" spans="1:4" s="53" customFormat="1" ht="15" customHeight="1">
      <c r="A13" s="132" t="s">
        <v>226</v>
      </c>
      <c r="B13" s="141" t="e">
        <f>B4/B6</f>
        <v>#DIV/0!</v>
      </c>
      <c r="C13" s="141" t="e">
        <f>C4/C6</f>
        <v>#DIV/0!</v>
      </c>
      <c r="D13" s="246" t="e">
        <f>D4/D6</f>
        <v>#DIV/0!</v>
      </c>
    </row>
    <row r="14" spans="1:4" s="53" customFormat="1" ht="15" customHeight="1">
      <c r="A14" s="146" t="s">
        <v>227</v>
      </c>
      <c r="B14" s="141" t="e">
        <f>B5/B6</f>
        <v>#DIV/0!</v>
      </c>
      <c r="C14" s="141" t="e">
        <f>C5/C6</f>
        <v>#DIV/0!</v>
      </c>
      <c r="D14" s="246" t="e">
        <f>D5/D6</f>
        <v>#DIV/0!</v>
      </c>
    </row>
    <row r="15" spans="1:4" s="53" customFormat="1" ht="15" customHeight="1">
      <c r="A15" s="151" t="s">
        <v>287</v>
      </c>
      <c r="B15" s="247" t="e">
        <f>SUM(B13:B14)</f>
        <v>#DIV/0!</v>
      </c>
      <c r="C15" s="247" t="e">
        <f>SUM(C13:C14)</f>
        <v>#DIV/0!</v>
      </c>
      <c r="D15" s="248" t="e">
        <f>SUM(D13:D14)</f>
        <v>#DIV/0!</v>
      </c>
    </row>
    <row r="16" spans="1:4" s="53" customFormat="1" ht="15" customHeight="1">
      <c r="A16" s="132" t="s">
        <v>229</v>
      </c>
      <c r="B16" s="141" t="e">
        <f>B7/B10</f>
        <v>#DIV/0!</v>
      </c>
      <c r="C16" s="141" t="e">
        <f>C7/C10</f>
        <v>#DIV/0!</v>
      </c>
      <c r="D16" s="246" t="e">
        <f>D7/D10</f>
        <v>#DIV/0!</v>
      </c>
    </row>
    <row r="17" spans="1:4" s="53" customFormat="1" ht="15" customHeight="1">
      <c r="A17" s="132" t="s">
        <v>230</v>
      </c>
      <c r="B17" s="141" t="e">
        <f>B8/B10</f>
        <v>#DIV/0!</v>
      </c>
      <c r="C17" s="141" t="e">
        <f>C8/C10</f>
        <v>#DIV/0!</v>
      </c>
      <c r="D17" s="246" t="e">
        <f>D8/D10</f>
        <v>#DIV/0!</v>
      </c>
    </row>
    <row r="18" spans="1:4" s="53" customFormat="1" ht="15" customHeight="1">
      <c r="A18" s="132" t="s">
        <v>180</v>
      </c>
      <c r="B18" s="141" t="e">
        <f>B9/B10</f>
        <v>#DIV/0!</v>
      </c>
      <c r="C18" s="141" t="e">
        <f>C9/C10</f>
        <v>#DIV/0!</v>
      </c>
      <c r="D18" s="246" t="e">
        <f>D9/D10</f>
        <v>#DIV/0!</v>
      </c>
    </row>
    <row r="19" spans="1:4" s="53" customFormat="1" ht="15" customHeight="1">
      <c r="A19" s="135" t="s">
        <v>288</v>
      </c>
      <c r="B19" s="247" t="e">
        <f>SUM(B16:B18)</f>
        <v>#DIV/0!</v>
      </c>
      <c r="C19" s="247" t="e">
        <f>SUM(C16:C18)</f>
        <v>#DIV/0!</v>
      </c>
      <c r="D19" s="248" t="e">
        <f>SUM(D16:D18)</f>
        <v>#DIV/0!</v>
      </c>
    </row>
    <row r="20" spans="1:4" s="53" customFormat="1" ht="15" customHeight="1">
      <c r="A20" s="131"/>
      <c r="D20" s="113"/>
    </row>
    <row r="21" spans="1:4" s="53" customFormat="1" ht="15" customHeight="1">
      <c r="A21" s="159" t="s">
        <v>281</v>
      </c>
      <c r="B21" s="140"/>
      <c r="C21" s="140"/>
      <c r="D21" s="245"/>
    </row>
    <row r="22" spans="1:4" s="53" customFormat="1" ht="15" customHeight="1">
      <c r="A22" s="146" t="s">
        <v>8</v>
      </c>
      <c r="B22" s="51">
        <f>'SP e CE consuntivi riclassific.'!B54</f>
        <v>0</v>
      </c>
      <c r="C22" s="51">
        <f>'SP e CE consuntivi riclassific.'!C54</f>
        <v>0</v>
      </c>
      <c r="D22" s="133">
        <f>'SP e CE consuntivi riclassific.'!D54</f>
        <v>0</v>
      </c>
    </row>
    <row r="23" spans="1:4" s="53" customFormat="1" ht="15" customHeight="1">
      <c r="A23" s="146" t="s">
        <v>198</v>
      </c>
      <c r="B23" s="51">
        <f>'SP e CE consuntivi riclassific.'!B59</f>
        <v>0</v>
      </c>
      <c r="C23" s="51">
        <f>'SP e CE consuntivi riclassific.'!C59</f>
        <v>0</v>
      </c>
      <c r="D23" s="133">
        <f>'SP e CE consuntivi riclassific.'!D59</f>
        <v>0</v>
      </c>
    </row>
    <row r="24" spans="1:4" s="53" customFormat="1" ht="15" customHeight="1">
      <c r="A24" s="146" t="s">
        <v>10</v>
      </c>
      <c r="B24" s="51">
        <f>'SP e CE consuntivi riclassific.'!B61+'SP e CE consuntivi riclassific.'!B62+'SP e CE consuntivi riclassific.'!B63+'SP e CE consuntivi riclassific.'!B64</f>
        <v>0</v>
      </c>
      <c r="C24" s="51">
        <f>'SP e CE consuntivi riclassific.'!C61+'SP e CE consuntivi riclassific.'!C62+'SP e CE consuntivi riclassific.'!C63+'SP e CE consuntivi riclassific.'!C64</f>
        <v>0</v>
      </c>
      <c r="D24" s="133">
        <f>'SP e CE consuntivi riclassific.'!D61+'SP e CE consuntivi riclassific.'!D62+'SP e CE consuntivi riclassific.'!D63+'SP e CE consuntivi riclassific.'!D64</f>
        <v>0</v>
      </c>
    </row>
    <row r="25" spans="1:4" s="53" customFormat="1" ht="15" customHeight="1">
      <c r="A25" s="146" t="s">
        <v>200</v>
      </c>
      <c r="B25" s="51">
        <f>'SP e CE consuntivi riclassific.'!B65</f>
        <v>0</v>
      </c>
      <c r="C25" s="51">
        <f>'SP e CE consuntivi riclassific.'!C65</f>
        <v>0</v>
      </c>
      <c r="D25" s="133">
        <f>'SP e CE consuntivi riclassific.'!D65</f>
        <v>0</v>
      </c>
    </row>
    <row r="26" spans="1:4" s="53" customFormat="1" ht="15" customHeight="1">
      <c r="A26" s="146" t="s">
        <v>283</v>
      </c>
      <c r="B26" s="51">
        <f>'SP e CE consuntivi riclassific.'!B68</f>
        <v>0</v>
      </c>
      <c r="C26" s="51">
        <f>'SP e CE consuntivi riclassific.'!C68</f>
        <v>0</v>
      </c>
      <c r="D26" s="133">
        <f>'SP e CE consuntivi riclassific.'!D68</f>
        <v>0</v>
      </c>
    </row>
    <row r="27" spans="1:4" s="53" customFormat="1" ht="15" customHeight="1">
      <c r="A27" s="146" t="s">
        <v>284</v>
      </c>
      <c r="B27" s="51">
        <f>'SP e CE consuntivi riclassific.'!B74</f>
        <v>0</v>
      </c>
      <c r="C27" s="51">
        <f>'SP e CE consuntivi riclassific.'!C74</f>
        <v>0</v>
      </c>
      <c r="D27" s="133">
        <f>'SP e CE consuntivi riclassific.'!D74</f>
        <v>0</v>
      </c>
    </row>
    <row r="28" spans="1:4" s="53" customFormat="1" ht="15" customHeight="1">
      <c r="A28" s="146" t="s">
        <v>285</v>
      </c>
      <c r="B28" s="51">
        <f>'SP e CE consuntivi riclassific.'!B78</f>
        <v>0</v>
      </c>
      <c r="C28" s="51">
        <f>'SP e CE consuntivi riclassific.'!C78</f>
        <v>0</v>
      </c>
      <c r="D28" s="133">
        <f>'SP e CE consuntivi riclassific.'!D78</f>
        <v>0</v>
      </c>
    </row>
    <row r="29" spans="1:4" s="53" customFormat="1" ht="15" customHeight="1">
      <c r="A29" s="146" t="s">
        <v>211</v>
      </c>
      <c r="B29" s="51">
        <f>'SP e CE consuntivi riclassific.'!B82</f>
        <v>0</v>
      </c>
      <c r="C29" s="51">
        <f>'SP e CE consuntivi riclassific.'!C82</f>
        <v>0</v>
      </c>
      <c r="D29" s="133">
        <f>'SP e CE consuntivi riclassific.'!D82</f>
        <v>0</v>
      </c>
    </row>
    <row r="30" spans="1:4" s="53" customFormat="1" ht="15" customHeight="1">
      <c r="A30" s="154" t="s">
        <v>286</v>
      </c>
      <c r="B30" s="51">
        <f>'SP e CE consuntivi riclassific.'!B86</f>
        <v>0</v>
      </c>
      <c r="C30" s="51">
        <f>'SP e CE consuntivi riclassific.'!C86</f>
        <v>0</v>
      </c>
      <c r="D30" s="133">
        <f>'SP e CE consuntivi riclassific.'!D86</f>
        <v>0</v>
      </c>
    </row>
    <row r="31" spans="1:4" s="53" customFormat="1" ht="15" customHeight="1">
      <c r="A31" s="152"/>
      <c r="B31" s="317"/>
      <c r="C31" s="317"/>
      <c r="D31" s="249"/>
    </row>
    <row r="32" spans="1:4" s="53" customFormat="1" ht="15" customHeight="1">
      <c r="A32" s="159" t="s">
        <v>282</v>
      </c>
      <c r="B32" s="140"/>
      <c r="C32" s="140"/>
      <c r="D32" s="245"/>
    </row>
    <row r="33" spans="1:4" s="53" customFormat="1" ht="15" customHeight="1">
      <c r="A33" s="146" t="s">
        <v>8</v>
      </c>
      <c r="B33" s="247">
        <v>1</v>
      </c>
      <c r="C33" s="247">
        <v>1</v>
      </c>
      <c r="D33" s="248">
        <v>1</v>
      </c>
    </row>
    <row r="34" spans="1:4" s="53" customFormat="1" ht="15" customHeight="1">
      <c r="A34" s="146" t="s">
        <v>198</v>
      </c>
      <c r="B34" s="141" t="e">
        <f t="shared" ref="B34:B41" si="0">B23/$B$22</f>
        <v>#DIV/0!</v>
      </c>
      <c r="C34" s="141" t="e">
        <f t="shared" ref="C34:C41" si="1">C23/$C$22</f>
        <v>#DIV/0!</v>
      </c>
      <c r="D34" s="246" t="e">
        <f t="shared" ref="D34:D41" si="2">D23/$D$22</f>
        <v>#DIV/0!</v>
      </c>
    </row>
    <row r="35" spans="1:4" s="53" customFormat="1" ht="15" customHeight="1">
      <c r="A35" s="146" t="s">
        <v>10</v>
      </c>
      <c r="B35" s="141" t="e">
        <f t="shared" si="0"/>
        <v>#DIV/0!</v>
      </c>
      <c r="C35" s="141" t="e">
        <f t="shared" si="1"/>
        <v>#DIV/0!</v>
      </c>
      <c r="D35" s="246" t="e">
        <f t="shared" si="2"/>
        <v>#DIV/0!</v>
      </c>
    </row>
    <row r="36" spans="1:4" s="53" customFormat="1" ht="15" customHeight="1">
      <c r="A36" s="146" t="s">
        <v>200</v>
      </c>
      <c r="B36" s="141" t="e">
        <f t="shared" si="0"/>
        <v>#DIV/0!</v>
      </c>
      <c r="C36" s="141" t="e">
        <f t="shared" si="1"/>
        <v>#DIV/0!</v>
      </c>
      <c r="D36" s="246" t="e">
        <f t="shared" si="2"/>
        <v>#DIV/0!</v>
      </c>
    </row>
    <row r="37" spans="1:4" s="53" customFormat="1" ht="15" customHeight="1">
      <c r="A37" s="146" t="s">
        <v>283</v>
      </c>
      <c r="B37" s="141" t="e">
        <f t="shared" si="0"/>
        <v>#DIV/0!</v>
      </c>
      <c r="C37" s="141" t="e">
        <f t="shared" si="1"/>
        <v>#DIV/0!</v>
      </c>
      <c r="D37" s="246" t="e">
        <f t="shared" si="2"/>
        <v>#DIV/0!</v>
      </c>
    </row>
    <row r="38" spans="1:4" s="53" customFormat="1" ht="15" customHeight="1">
      <c r="A38" s="146" t="s">
        <v>284</v>
      </c>
      <c r="B38" s="141" t="e">
        <f t="shared" si="0"/>
        <v>#DIV/0!</v>
      </c>
      <c r="C38" s="141" t="e">
        <f t="shared" si="1"/>
        <v>#DIV/0!</v>
      </c>
      <c r="D38" s="246" t="e">
        <f t="shared" si="2"/>
        <v>#DIV/0!</v>
      </c>
    </row>
    <row r="39" spans="1:4" s="53" customFormat="1" ht="15" customHeight="1">
      <c r="A39" s="146" t="s">
        <v>285</v>
      </c>
      <c r="B39" s="141" t="e">
        <f t="shared" si="0"/>
        <v>#DIV/0!</v>
      </c>
      <c r="C39" s="141" t="e">
        <f t="shared" si="1"/>
        <v>#DIV/0!</v>
      </c>
      <c r="D39" s="246" t="e">
        <f t="shared" si="2"/>
        <v>#DIV/0!</v>
      </c>
    </row>
    <row r="40" spans="1:4" s="53" customFormat="1" ht="15" customHeight="1">
      <c r="A40" s="146" t="s">
        <v>211</v>
      </c>
      <c r="B40" s="141" t="e">
        <f t="shared" si="0"/>
        <v>#DIV/0!</v>
      </c>
      <c r="C40" s="141" t="e">
        <f t="shared" si="1"/>
        <v>#DIV/0!</v>
      </c>
      <c r="D40" s="246" t="e">
        <f t="shared" si="2"/>
        <v>#DIV/0!</v>
      </c>
    </row>
    <row r="41" spans="1:4" s="53" customFormat="1" ht="15" customHeight="1" thickBot="1">
      <c r="A41" s="162" t="s">
        <v>286</v>
      </c>
      <c r="B41" s="250" t="e">
        <f t="shared" si="0"/>
        <v>#DIV/0!</v>
      </c>
      <c r="C41" s="250" t="e">
        <f t="shared" si="1"/>
        <v>#DIV/0!</v>
      </c>
      <c r="D41" s="251" t="e">
        <f t="shared" si="2"/>
        <v>#DIV/0!</v>
      </c>
    </row>
    <row r="42" spans="1:4" s="53" customFormat="1" ht="15" customHeight="1"/>
    <row r="43" spans="1:4" s="53" customFormat="1" ht="15" customHeight="1" thickBot="1">
      <c r="A43" s="52" t="s">
        <v>278</v>
      </c>
      <c r="B43" s="52"/>
      <c r="C43" s="52"/>
      <c r="D43" s="52"/>
    </row>
    <row r="44" spans="1:4" ht="15" customHeight="1">
      <c r="A44" s="130"/>
      <c r="B44" s="105">
        <f>'SP e CE consuntivi riclassific.'!B52</f>
        <v>2021</v>
      </c>
      <c r="C44" s="105">
        <f>'SP e CE consuntivi riclassific.'!C52</f>
        <v>2022</v>
      </c>
      <c r="D44" s="303">
        <f>'SP e CE consuntivi riclassific.'!D52</f>
        <v>2023</v>
      </c>
    </row>
    <row r="45" spans="1:4" ht="15" customHeight="1">
      <c r="A45" s="139"/>
      <c r="B45" s="52"/>
      <c r="C45" s="52"/>
      <c r="D45" s="244"/>
    </row>
    <row r="46" spans="1:4" ht="15" customHeight="1">
      <c r="A46" s="132" t="s">
        <v>218</v>
      </c>
      <c r="B46" s="160" t="e">
        <f>'SP e CE consuntivi riclassific.'!B19/'SP e CE consuntivi riclassific.'!B21</f>
        <v>#DIV/0!</v>
      </c>
      <c r="C46" s="160" t="e">
        <f>'SP e CE consuntivi riclassific.'!C19/'SP e CE consuntivi riclassific.'!C21</f>
        <v>#DIV/0!</v>
      </c>
      <c r="D46" s="161" t="e">
        <f>'SP e CE consuntivi riclassific.'!D19/'SP e CE consuntivi riclassific.'!D21</f>
        <v>#DIV/0!</v>
      </c>
    </row>
    <row r="47" spans="1:4" ht="15" customHeight="1">
      <c r="A47" s="146" t="s">
        <v>219</v>
      </c>
      <c r="B47" s="141" t="e">
        <f>'SP e CE consuntivi riclassific.'!B12/'SP e CE consuntivi riclassific.'!B21</f>
        <v>#DIV/0!</v>
      </c>
      <c r="C47" s="141" t="e">
        <f>'SP e CE consuntivi riclassific.'!C12/'SP e CE consuntivi riclassific.'!C21</f>
        <v>#DIV/0!</v>
      </c>
      <c r="D47" s="246" t="e">
        <f>'SP e CE consuntivi riclassific.'!D12/'SP e CE consuntivi riclassific.'!D21</f>
        <v>#DIV/0!</v>
      </c>
    </row>
    <row r="48" spans="1:4" ht="15" customHeight="1">
      <c r="A48" s="146" t="s">
        <v>264</v>
      </c>
      <c r="B48" s="141" t="e">
        <f>'SP e CE consuntivi riclassific.'!B23/'SP e CE consuntivi riclassific.'!B48</f>
        <v>#DIV/0!</v>
      </c>
      <c r="C48" s="141" t="e">
        <f>'SP e CE consuntivi riclassific.'!C23/'SP e CE consuntivi riclassific.'!C48</f>
        <v>#DIV/0!</v>
      </c>
      <c r="D48" s="246" t="e">
        <f>'SP e CE consuntivi riclassific.'!D23/'SP e CE consuntivi riclassific.'!D48</f>
        <v>#DIV/0!</v>
      </c>
    </row>
    <row r="49" spans="1:4" ht="15" customHeight="1">
      <c r="A49" s="132" t="s">
        <v>225</v>
      </c>
      <c r="B49" s="141" t="e">
        <f>('SP e CE consuntivi riclassific.'!B34+'SP e CE consuntivi riclassific.'!B46)/'SP e CE consuntivi riclassific.'!B48</f>
        <v>#DIV/0!</v>
      </c>
      <c r="C49" s="141" t="e">
        <f>('SP e CE consuntivi riclassific.'!C34+'SP e CE consuntivi riclassific.'!C46)/'SP e CE consuntivi riclassific.'!C48</f>
        <v>#DIV/0!</v>
      </c>
      <c r="D49" s="246" t="e">
        <f>('SP e CE consuntivi riclassific.'!D34+'SP e CE consuntivi riclassific.'!D46)/'SP e CE consuntivi riclassific.'!D48</f>
        <v>#DIV/0!</v>
      </c>
    </row>
    <row r="50" spans="1:4" ht="15" customHeight="1">
      <c r="A50" s="132" t="s">
        <v>267</v>
      </c>
      <c r="B50" s="141" t="e">
        <f>'SP e CE consuntivi riclassific.'!B34/'SP e CE consuntivi riclassific.'!B48</f>
        <v>#DIV/0!</v>
      </c>
      <c r="C50" s="141" t="e">
        <f>'SP e CE consuntivi riclassific.'!C34/'SP e CE consuntivi riclassific.'!C48</f>
        <v>#DIV/0!</v>
      </c>
      <c r="D50" s="246" t="e">
        <f>'SP e CE consuntivi riclassific.'!D34/'SP e CE consuntivi riclassific.'!D48</f>
        <v>#DIV/0!</v>
      </c>
    </row>
    <row r="51" spans="1:4" ht="15" customHeight="1">
      <c r="A51" s="132" t="s">
        <v>266</v>
      </c>
      <c r="B51" s="141" t="e">
        <f>'SP e CE consuntivi riclassific.'!B46/'SP e CE consuntivi riclassific.'!B48</f>
        <v>#DIV/0!</v>
      </c>
      <c r="C51" s="141" t="e">
        <f>'SP e CE consuntivi riclassific.'!C46/'SP e CE consuntivi riclassific.'!C48</f>
        <v>#DIV/0!</v>
      </c>
      <c r="D51" s="246" t="e">
        <f>'SP e CE consuntivi riclassific.'!D46/'SP e CE consuntivi riclassific.'!D48</f>
        <v>#DIV/0!</v>
      </c>
    </row>
    <row r="52" spans="1:4" ht="15" customHeight="1">
      <c r="A52" s="132" t="s">
        <v>265</v>
      </c>
      <c r="B52" s="141" t="e">
        <f>('SP e CE consuntivi riclassific.'!B23+'SP e CE consuntivi riclassific.'!B46)/'SP e CE consuntivi riclassific.'!B48</f>
        <v>#DIV/0!</v>
      </c>
      <c r="C52" s="141" t="e">
        <f>('SP e CE consuntivi riclassific.'!C23+'SP e CE consuntivi riclassific.'!C46)/'SP e CE consuntivi riclassific.'!C48</f>
        <v>#DIV/0!</v>
      </c>
      <c r="D52" s="246" t="e">
        <f>('SP e CE consuntivi riclassific.'!D23+'SP e CE consuntivi riclassific.'!D46)/'SP e CE consuntivi riclassific.'!D48</f>
        <v>#DIV/0!</v>
      </c>
    </row>
    <row r="53" spans="1:4" ht="15" customHeight="1">
      <c r="A53" s="131"/>
      <c r="B53" s="53"/>
      <c r="C53" s="53"/>
      <c r="D53" s="113"/>
    </row>
    <row r="54" spans="1:4" ht="15" customHeight="1">
      <c r="A54" s="132" t="s">
        <v>220</v>
      </c>
      <c r="B54" s="163">
        <f>'SP e CE consuntivi riclassific.'!B23-'SP e CE consuntivi riclassific.'!B19</f>
        <v>0</v>
      </c>
      <c r="C54" s="163">
        <f>'SP e CE consuntivi riclassific.'!C23-'SP e CE consuntivi riclassific.'!C19</f>
        <v>0</v>
      </c>
      <c r="D54" s="164">
        <f>'SP e CE consuntivi riclassific.'!D23-'SP e CE consuntivi riclassific.'!D19</f>
        <v>0</v>
      </c>
    </row>
    <row r="55" spans="1:4" ht="15" customHeight="1">
      <c r="A55" s="132" t="s">
        <v>268</v>
      </c>
      <c r="B55" s="165" t="e">
        <f>'SP e CE consuntivi riclassific.'!B23/'SP e CE consuntivi riclassific.'!B19</f>
        <v>#DIV/0!</v>
      </c>
      <c r="C55" s="165" t="e">
        <f>'SP e CE consuntivi riclassific.'!C23/'SP e CE consuntivi riclassific.'!C19</f>
        <v>#DIV/0!</v>
      </c>
      <c r="D55" s="166" t="e">
        <f>'SP e CE consuntivi riclassific.'!D23/'SP e CE consuntivi riclassific.'!D19</f>
        <v>#DIV/0!</v>
      </c>
    </row>
    <row r="56" spans="1:4" ht="15" customHeight="1">
      <c r="A56" s="132" t="s">
        <v>221</v>
      </c>
      <c r="B56" s="163">
        <f>('SP e CE consuntivi riclassific.'!B23+'SP e CE consuntivi riclassific.'!B46)-'SP e CE consuntivi riclassific.'!B19</f>
        <v>0</v>
      </c>
      <c r="C56" s="163">
        <f>('SP e CE consuntivi riclassific.'!C23+'SP e CE consuntivi riclassific.'!C46)-'SP e CE consuntivi riclassific.'!C19</f>
        <v>0</v>
      </c>
      <c r="D56" s="164">
        <f>('SP e CE consuntivi riclassific.'!D23+'SP e CE consuntivi riclassific.'!D46)-'SP e CE consuntivi riclassific.'!D19</f>
        <v>0</v>
      </c>
    </row>
    <row r="57" spans="1:4" ht="15" customHeight="1">
      <c r="A57" s="132" t="s">
        <v>269</v>
      </c>
      <c r="B57" s="165" t="e">
        <f>('SP e CE consuntivi riclassific.'!B23+'SP e CE consuntivi riclassific.'!B46)/'SP e CE consuntivi riclassific.'!B19</f>
        <v>#DIV/0!</v>
      </c>
      <c r="C57" s="165" t="e">
        <f>('SP e CE consuntivi riclassific.'!C23+'SP e CE consuntivi riclassific.'!C46)/'SP e CE consuntivi riclassific.'!C19</f>
        <v>#DIV/0!</v>
      </c>
      <c r="D57" s="166" t="e">
        <f>('SP e CE consuntivi riclassific.'!D23+'SP e CE consuntivi riclassific.'!D46)/'SP e CE consuntivi riclassific.'!D19</f>
        <v>#DIV/0!</v>
      </c>
    </row>
    <row r="58" spans="1:4" ht="15" customHeight="1">
      <c r="A58" s="131"/>
      <c r="B58" s="53"/>
      <c r="C58" s="53"/>
      <c r="D58" s="113"/>
    </row>
    <row r="59" spans="1:4" ht="15" customHeight="1">
      <c r="A59" s="50" t="s">
        <v>275</v>
      </c>
      <c r="B59" s="252">
        <f>'SP e CE consuntivi riclassific.'!B12-'SP e CE consuntivi riclassific.'!B9-'SP e CE consuntivi riclassific.'!B34</f>
        <v>0</v>
      </c>
      <c r="C59" s="252">
        <f>'SP e CE consuntivi riclassific.'!C12-'SP e CE consuntivi riclassific.'!C9-'SP e CE consuntivi riclassific.'!C34</f>
        <v>0</v>
      </c>
      <c r="D59" s="253">
        <f>'SP e CE consuntivi riclassific.'!D12-'SP e CE consuntivi riclassific.'!D9-'SP e CE consuntivi riclassific.'!D34</f>
        <v>0</v>
      </c>
    </row>
    <row r="60" spans="1:4" ht="15" customHeight="1">
      <c r="A60" s="50" t="s">
        <v>271</v>
      </c>
      <c r="B60" s="254" t="e">
        <f>('SP e CE consuntivi riclassific.'!B12-'SP e CE consuntivi riclassific.'!B9)/'SP e CE consuntivi riclassific.'!B34</f>
        <v>#DIV/0!</v>
      </c>
      <c r="C60" s="254" t="e">
        <f>('SP e CE consuntivi riclassific.'!C12-'SP e CE consuntivi riclassific.'!C9)/'SP e CE consuntivi riclassific.'!C34</f>
        <v>#DIV/0!</v>
      </c>
      <c r="D60" s="255" t="e">
        <f>('SP e CE consuntivi riclassific.'!D12-'SP e CE consuntivi riclassific.'!D9)/'SP e CE consuntivi riclassific.'!D34</f>
        <v>#DIV/0!</v>
      </c>
    </row>
    <row r="61" spans="1:4" ht="15" customHeight="1">
      <c r="A61" s="50" t="s">
        <v>272</v>
      </c>
      <c r="B61" s="254" t="e">
        <f>'SP e CE consuntivi riclassific.'!B12/'SP e CE consuntivi riclassific.'!B34</f>
        <v>#DIV/0!</v>
      </c>
      <c r="C61" s="254" t="e">
        <f>'SP e CE consuntivi riclassific.'!C12/'SP e CE consuntivi riclassific.'!C34</f>
        <v>#DIV/0!</v>
      </c>
      <c r="D61" s="255" t="e">
        <f>'SP e CE consuntivi riclassific.'!D12/'SP e CE consuntivi riclassific.'!D34</f>
        <v>#DIV/0!</v>
      </c>
    </row>
    <row r="62" spans="1:4" ht="15" customHeight="1">
      <c r="A62" s="50" t="s">
        <v>289</v>
      </c>
      <c r="B62" s="171">
        <f>'SP consuntivo'!B85+'SP consuntivo'!B90-'SP consuntivo'!B122-'SP consuntivo'!B125-'SP consuntivo'!B128</f>
        <v>0</v>
      </c>
      <c r="C62" s="171">
        <f>'SP consuntivo'!C85+'SP consuntivo'!C90-'SP consuntivo'!C122-'SP consuntivo'!C125-'SP consuntivo'!C128</f>
        <v>0</v>
      </c>
      <c r="D62" s="172">
        <f>'SP consuntivo'!D85+'SP consuntivo'!D90-'SP consuntivo'!D122-'SP consuntivo'!D125-'SP consuntivo'!D128</f>
        <v>0</v>
      </c>
    </row>
    <row r="63" spans="1:4" ht="15" customHeight="1">
      <c r="A63" s="131"/>
      <c r="B63" s="53"/>
      <c r="C63" s="53"/>
      <c r="D63" s="113"/>
    </row>
    <row r="64" spans="1:4" ht="15" customHeight="1">
      <c r="A64" s="50" t="s">
        <v>273</v>
      </c>
      <c r="B64" s="252">
        <f>'SP e CE consuntivi riclassific.'!B12-'SP e CE consuntivi riclassific.'!B34</f>
        <v>0</v>
      </c>
      <c r="C64" s="252">
        <f>'SP e CE consuntivi riclassific.'!C12-'SP e CE consuntivi riclassific.'!C34</f>
        <v>0</v>
      </c>
      <c r="D64" s="253">
        <f>'SP e CE consuntivi riclassific.'!D12-'SP e CE consuntivi riclassific.'!D34</f>
        <v>0</v>
      </c>
    </row>
    <row r="65" spans="1:4" ht="15" customHeight="1">
      <c r="A65" s="50" t="s">
        <v>270</v>
      </c>
      <c r="B65" s="252">
        <f>'SP e CE consuntivi riclassific.'!B7+'SP e CE consuntivi riclassific.'!B9-'SP e CE consuntivi riclassific.'!B29</f>
        <v>0</v>
      </c>
      <c r="C65" s="252">
        <f>'SP e CE consuntivi riclassific.'!C7+'SP e CE consuntivi riclassific.'!C9-'SP e CE consuntivi riclassific.'!C29</f>
        <v>0</v>
      </c>
      <c r="D65" s="253">
        <f>'SP e CE consuntivi riclassific.'!D7+'SP e CE consuntivi riclassific.'!D9-'SP e CE consuntivi riclassific.'!D29</f>
        <v>0</v>
      </c>
    </row>
    <row r="66" spans="1:4" ht="15" customHeight="1">
      <c r="A66" s="50" t="s">
        <v>274</v>
      </c>
      <c r="B66" s="256" t="e">
        <f>B65/'SP e CE consuntivi riclassific.'!B54</f>
        <v>#DIV/0!</v>
      </c>
      <c r="C66" s="256" t="e">
        <f>C65/'SP e CE consuntivi riclassific.'!C54</f>
        <v>#DIV/0!</v>
      </c>
      <c r="D66" s="257" t="e">
        <f>D65/'SP e CE consuntivi riclassific.'!D54</f>
        <v>#DIV/0!</v>
      </c>
    </row>
    <row r="67" spans="1:4" ht="15" customHeight="1">
      <c r="A67" s="131"/>
      <c r="B67" s="53"/>
      <c r="C67" s="53"/>
      <c r="D67" s="113"/>
    </row>
    <row r="68" spans="1:4" ht="15" customHeight="1">
      <c r="A68" s="132" t="s">
        <v>222</v>
      </c>
      <c r="B68" s="167" t="e">
        <f>'SP e CE consuntivi riclassific.'!B86/('SP e CE consuntivi riclassific.'!B23-'SP e CE consuntivi riclassific.'!B86)</f>
        <v>#DIV/0!</v>
      </c>
      <c r="C68" s="167" t="e">
        <f>'SP e CE consuntivi riclassific.'!C86/('SP e CE consuntivi riclassific.'!C23-'SP e CE consuntivi riclassific.'!C86)</f>
        <v>#DIV/0!</v>
      </c>
      <c r="D68" s="168" t="e">
        <f>'SP e CE consuntivi riclassific.'!D86/('SP e CE consuntivi riclassific.'!D23-'SP e CE consuntivi riclassific.'!D86)</f>
        <v>#DIV/0!</v>
      </c>
    </row>
    <row r="69" spans="1:4" ht="15" customHeight="1">
      <c r="A69" s="132" t="s">
        <v>223</v>
      </c>
      <c r="B69" s="167" t="e">
        <f>'SP e CE consuntivi riclassific.'!B74/'SP e CE consuntivi riclassific.'!B21</f>
        <v>#DIV/0!</v>
      </c>
      <c r="C69" s="167" t="e">
        <f>'SP e CE consuntivi riclassific.'!C74/(('SP e CE consuntivi riclassific.'!C21+'SP e CE consuntivi riclassific.'!B21)/2)</f>
        <v>#DIV/0!</v>
      </c>
      <c r="D69" s="168" t="e">
        <f>'SP e CE consuntivi riclassific.'!D74/(('SP e CE consuntivi riclassific.'!D21+'SP e CE consuntivi riclassific.'!C21)/2)</f>
        <v>#DIV/0!</v>
      </c>
    </row>
    <row r="70" spans="1:4" ht="15" customHeight="1">
      <c r="A70" s="146" t="s">
        <v>224</v>
      </c>
      <c r="B70" s="167" t="e">
        <f>'SP e CE consuntivi riclassific.'!B74/'SP e CE consuntivi riclassific.'!B54</f>
        <v>#DIV/0!</v>
      </c>
      <c r="C70" s="167" t="e">
        <f>'SP e CE consuntivi riclassific.'!C74/'SP e CE consuntivi riclassific.'!C54</f>
        <v>#DIV/0!</v>
      </c>
      <c r="D70" s="168" t="e">
        <f>'SP e CE consuntivi riclassific.'!D74/'SP e CE consuntivi riclassific.'!D54</f>
        <v>#DIV/0!</v>
      </c>
    </row>
    <row r="71" spans="1:4" ht="15" customHeight="1">
      <c r="A71" s="131"/>
      <c r="B71" s="53"/>
      <c r="C71" s="53"/>
      <c r="D71" s="113"/>
    </row>
    <row r="72" spans="1:4" ht="15" customHeight="1">
      <c r="A72" s="50" t="s">
        <v>276</v>
      </c>
      <c r="B72" s="254" t="e">
        <f>(B68-B69)/((B69-'CE consuntivo'!B54/('SP e CE consuntivi riclassific.'!B46+'SP e CE consuntivi riclassific.'!B34)))</f>
        <v>#DIV/0!</v>
      </c>
      <c r="C72" s="254" t="e">
        <f>(C68-C69)/((C69-'CE consuntivo'!C54/('SP e CE consuntivi riclassific.'!C46+'SP e CE consuntivi riclassific.'!C34)))</f>
        <v>#DIV/0!</v>
      </c>
      <c r="D72" s="255" t="e">
        <f>(D68-D69)/((D69-'CE consuntivo'!D54/('SP e CE consuntivi riclassific.'!D46+'SP e CE consuntivi riclassific.'!D34)))</f>
        <v>#DIV/0!</v>
      </c>
    </row>
    <row r="73" spans="1:4" ht="15" customHeight="1">
      <c r="A73" s="131"/>
      <c r="B73" s="53"/>
      <c r="C73" s="53"/>
      <c r="D73" s="113"/>
    </row>
    <row r="74" spans="1:4" ht="15" customHeight="1" thickBot="1">
      <c r="A74" s="137" t="s">
        <v>277</v>
      </c>
      <c r="B74" s="258">
        <f>'SP e CE consuntivi riclassific.'!B86+'SP e CE consuntivi riclassific.'!B73+'SP e CE consuntivi riclassific.'!B72+'SP e CE consuntivi riclassific.'!B71+'SP e CE consuntivi riclassific.'!B70</f>
        <v>0</v>
      </c>
      <c r="C74" s="258">
        <f>'SP e CE consuntivi riclassific.'!C86+'SP e CE consuntivi riclassific.'!C73+'SP e CE consuntivi riclassific.'!C72+'SP e CE consuntivi riclassific.'!C71+'SP e CE consuntivi riclassific.'!C70</f>
        <v>0</v>
      </c>
      <c r="D74" s="259">
        <f>'SP e CE consuntivi riclassific.'!D86+'SP e CE consuntivi riclassific.'!D73+'SP e CE consuntivi riclassific.'!D72+'SP e CE consuntivi riclassific.'!D71+'SP e CE consuntivi riclassific.'!D70</f>
        <v>0</v>
      </c>
    </row>
    <row r="75" spans="1:4" ht="15" customHeight="1"/>
    <row r="76" spans="1:4" ht="15" customHeight="1"/>
    <row r="77" spans="1:4" ht="15" customHeight="1"/>
    <row r="78" spans="1:4" ht="15" customHeight="1"/>
    <row r="79" spans="1:4" ht="15" customHeight="1"/>
    <row r="80" spans="1:4" ht="15" customHeight="1"/>
    <row r="81" ht="15" customHeight="1"/>
  </sheetData>
  <sheetProtection algorithmName="SHA-512" hashValue="qwxTwOKtQDB9BpAxgl3XJHFd2b58dmtRrPy21ZOCJ10hAC54ysQvbed1ihI76TbbCbro55crioxx/pTXYSddMw==" saltValue="4+Kr+p37Wj/Ck05WkRvmpg==" spinCount="100000" sheet="1" objects="1" scenarios="1"/>
  <phoneticPr fontId="2" type="noConversion"/>
  <printOptions horizontalCentered="1"/>
  <pageMargins left="0.39370078740157483" right="0.31496062992125984" top="0.59055118110236227" bottom="0.59055118110236227" header="0.23622047244094491" footer="0.23622047244094491"/>
  <pageSetup paperSize="9" scale="68" orientation="portrait" r:id="rId1"/>
  <headerFooter alignWithMargins="0">
    <oddHeader>&amp;C&amp;"Cambria,Normale"&amp;9PROGRAMMA REGIONALE (PR) CALABRIA FESR-FSE + 2021/2027
Azione 2.1.2 - Azione 2.2.1
&amp;"Cambria,Grassetto"FONDO EFFICIENZA ENERGETICA E RINNOVABILI PER LE IMPRESE (FEERI)</oddHeader>
    <oddFooter xml:space="preserve">&amp;R&amp;"Cambria,Normale"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96EC4-B375-4070-B4E8-6C64EDAB5216}">
  <sheetPr codeName="Foglio7"/>
  <dimension ref="A1:D37"/>
  <sheetViews>
    <sheetView showGridLines="0" workbookViewId="0">
      <selection activeCell="J27" sqref="J27"/>
    </sheetView>
  </sheetViews>
  <sheetFormatPr defaultColWidth="9.109375" defaultRowHeight="13.2"/>
  <cols>
    <col min="1" max="1" width="53.109375" style="108" customWidth="1"/>
    <col min="2" max="3" width="15.6640625" style="108" customWidth="1"/>
    <col min="4" max="16384" width="9.109375" style="108"/>
  </cols>
  <sheetData>
    <row r="1" spans="1:3" ht="13.8" thickBot="1">
      <c r="A1" s="107" t="s">
        <v>290</v>
      </c>
    </row>
    <row r="2" spans="1:3" s="53" customFormat="1" ht="15" customHeight="1">
      <c r="A2" s="109"/>
      <c r="B2" s="110">
        <f>'CE consuntivo'!C3</f>
        <v>2022</v>
      </c>
      <c r="C2" s="111">
        <f>'CE consuntivo'!D3</f>
        <v>2023</v>
      </c>
    </row>
    <row r="3" spans="1:3" s="53" customFormat="1" ht="15" customHeight="1">
      <c r="A3" s="112"/>
      <c r="C3" s="113"/>
    </row>
    <row r="4" spans="1:3" s="53" customFormat="1" ht="15" customHeight="1">
      <c r="A4" s="114" t="s">
        <v>291</v>
      </c>
      <c r="B4" s="260">
        <f>'SP e CE consuntivi riclassific.'!C74</f>
        <v>0</v>
      </c>
      <c r="C4" s="261">
        <f>'SP e CE consuntivi riclassific.'!D74</f>
        <v>0</v>
      </c>
    </row>
    <row r="5" spans="1:3" s="53" customFormat="1" ht="15" customHeight="1">
      <c r="A5" s="115" t="s">
        <v>292</v>
      </c>
      <c r="B5" s="262">
        <f>-'SP e CE consuntivi riclassific.'!C84</f>
        <v>0</v>
      </c>
      <c r="C5" s="263">
        <f>-'SP e CE consuntivi riclassific.'!D84</f>
        <v>0</v>
      </c>
    </row>
    <row r="6" spans="1:3" s="53" customFormat="1" ht="15" customHeight="1">
      <c r="A6" s="116" t="s">
        <v>293</v>
      </c>
      <c r="B6" s="260">
        <f>B4+B5</f>
        <v>0</v>
      </c>
      <c r="C6" s="261">
        <f>C4+C5</f>
        <v>0</v>
      </c>
    </row>
    <row r="7" spans="1:3" s="53" customFormat="1" ht="15" customHeight="1">
      <c r="A7" s="115" t="s">
        <v>251</v>
      </c>
      <c r="B7" s="262">
        <f>'SP e CE consuntivi riclassific.'!C70</f>
        <v>0</v>
      </c>
      <c r="C7" s="263">
        <f>'SP e CE consuntivi riclassific.'!D70</f>
        <v>0</v>
      </c>
    </row>
    <row r="8" spans="1:3" s="53" customFormat="1" ht="15" customHeight="1">
      <c r="A8" s="116" t="s">
        <v>294</v>
      </c>
      <c r="B8" s="260">
        <f>B6+B7</f>
        <v>0</v>
      </c>
      <c r="C8" s="261">
        <f>C6+C7</f>
        <v>0</v>
      </c>
    </row>
    <row r="9" spans="1:3" s="53" customFormat="1" ht="15" customHeight="1">
      <c r="A9" s="117" t="s">
        <v>252</v>
      </c>
      <c r="B9" s="262">
        <f>B11+B10</f>
        <v>0</v>
      </c>
      <c r="C9" s="263">
        <f>C11+C10</f>
        <v>0</v>
      </c>
    </row>
    <row r="10" spans="1:3" s="53" customFormat="1" ht="15" customHeight="1">
      <c r="A10" s="118" t="s">
        <v>253</v>
      </c>
      <c r="B10" s="264">
        <f>('SP e CE consuntivi riclassific.'!B7+'SP e CE consuntivi riclassific.'!B8+'SP e CE consuntivi riclassific.'!B9+'SP e CE consuntivi riclassific.'!B10-'SP consuntivo'!B85-'SP consuntivo'!B4+'SP e CE consuntivi riclassific.'!B11+'SP e CE consuntivi riclassific.'!B17+'SP e CE consuntivi riclassific.'!B18)-('SP e CE consuntivi riclassific.'!C7+'SP e CE consuntivi riclassific.'!C8+'SP e CE consuntivi riclassific.'!C9+'SP e CE consuntivi riclassific.'!C10-'SP consuntivo'!C85-'SP consuntivo'!C4+'SP e CE consuntivi riclassific.'!C11+'SP e CE consuntivi riclassific.'!C17+'SP e CE consuntivi riclassific.'!C18)</f>
        <v>0</v>
      </c>
      <c r="C10" s="265">
        <f>('SP e CE consuntivi riclassific.'!C7+'SP e CE consuntivi riclassific.'!C8+'SP e CE consuntivi riclassific.'!C9+'SP e CE consuntivi riclassific.'!C10-'SP consuntivo'!C85-'SP consuntivo'!C4+'SP e CE consuntivi riclassific.'!C11+'SP e CE consuntivi riclassific.'!C17+'SP e CE consuntivi riclassific.'!C18)-('SP e CE consuntivi riclassific.'!D7+'SP e CE consuntivi riclassific.'!D8+'SP e CE consuntivi riclassific.'!D9+'SP e CE consuntivi riclassific.'!D10-'SP consuntivo'!D85-'SP consuntivo'!D4+'SP e CE consuntivi riclassific.'!D11+'SP e CE consuntivi riclassific.'!D17+'SP e CE consuntivi riclassific.'!D18)</f>
        <v>0</v>
      </c>
    </row>
    <row r="11" spans="1:3" s="53" customFormat="1" ht="15" customHeight="1">
      <c r="A11" s="118" t="s">
        <v>254</v>
      </c>
      <c r="B11" s="264">
        <f>('SP e CE consuntivi riclassific.'!C29+'SP e CE consuntivi riclassific.'!C30+'SP e CE consuntivi riclassific.'!C31+'SP e CE consuntivi riclassific.'!C32+'SP e CE consuntivi riclassific.'!C33+'SP e CE consuntivi riclassific.'!C40+'SP e CE consuntivi riclassific.'!C41+'SP e CE consuntivi riclassific.'!C42+'SP e CE consuntivi riclassific.'!C43)-('SP e CE consuntivi riclassific.'!B29+'SP e CE consuntivi riclassific.'!B30+'SP e CE consuntivi riclassific.'!B31+'SP e CE consuntivi riclassific.'!B32+'SP e CE consuntivi riclassific.'!B33+'SP e CE consuntivi riclassific.'!B40+'SP e CE consuntivi riclassific.'!B41+'SP e CE consuntivi riclassific.'!B42+'SP e CE consuntivi riclassific.'!B43)</f>
        <v>0</v>
      </c>
      <c r="C11" s="265">
        <f>('SP e CE consuntivi riclassific.'!D29+'SP e CE consuntivi riclassific.'!D30+'SP e CE consuntivi riclassific.'!D31+'SP e CE consuntivi riclassific.'!D32+'SP e CE consuntivi riclassific.'!D33+'SP e CE consuntivi riclassific.'!D40+'SP e CE consuntivi riclassific.'!D41+'SP e CE consuntivi riclassific.'!D42+'SP e CE consuntivi riclassific.'!D43)-('SP e CE consuntivi riclassific.'!C29+'SP e CE consuntivi riclassific.'!C30+'SP e CE consuntivi riclassific.'!C31+'SP e CE consuntivi riclassific.'!C32+'SP e CE consuntivi riclassific.'!C33+'SP e CE consuntivi riclassific.'!C40+'SP e CE consuntivi riclassific.'!C41+'SP e CE consuntivi riclassific.'!C42+'SP e CE consuntivi riclassific.'!C43)</f>
        <v>0</v>
      </c>
    </row>
    <row r="12" spans="1:3" s="53" customFormat="1" ht="15" customHeight="1">
      <c r="A12" s="116" t="s">
        <v>295</v>
      </c>
      <c r="B12" s="260">
        <f>B8+B9</f>
        <v>0</v>
      </c>
      <c r="C12" s="261">
        <f>C8+C9</f>
        <v>0</v>
      </c>
    </row>
    <row r="13" spans="1:3" s="53" customFormat="1" ht="15" customHeight="1">
      <c r="A13" s="117" t="s">
        <v>255</v>
      </c>
      <c r="B13" s="262">
        <f>SUM(B14:B17)</f>
        <v>0</v>
      </c>
      <c r="C13" s="263">
        <f>SUM(C14:C17)</f>
        <v>0</v>
      </c>
    </row>
    <row r="14" spans="1:3" s="53" customFormat="1" ht="15" customHeight="1">
      <c r="A14" s="119" t="s">
        <v>256</v>
      </c>
      <c r="B14" s="275">
        <f>'SP e CE consuntivi riclassific.'!B15-'SP e CE consuntivi riclassific.'!C15-'CE consuntivo'!C26</f>
        <v>0</v>
      </c>
      <c r="C14" s="274">
        <f>'SP e CE consuntivi riclassific.'!C15-'SP e CE consuntivi riclassific.'!D15-'CE consuntivo'!D26</f>
        <v>0</v>
      </c>
    </row>
    <row r="15" spans="1:3" s="53" customFormat="1" ht="15" customHeight="1">
      <c r="A15" s="119" t="s">
        <v>257</v>
      </c>
      <c r="B15" s="275">
        <f>'SP e CE consuntivi riclassific.'!B14-'SP e CE consuntivi riclassific.'!C14-'CE consuntivo'!C25</f>
        <v>0</v>
      </c>
      <c r="C15" s="274">
        <f>'SP e CE consuntivi riclassific.'!C14-'SP e CE consuntivi riclassific.'!D14-'CE consuntivo'!D25</f>
        <v>0</v>
      </c>
    </row>
    <row r="16" spans="1:3" s="53" customFormat="1" ht="15" customHeight="1">
      <c r="A16" s="119" t="s">
        <v>258</v>
      </c>
      <c r="B16" s="264">
        <f>('SP e CE consuntivi riclassific.'!C44+'SP e CE consuntivi riclassific.'!C45)-('SP e CE consuntivi riclassific.'!B44+'SP e CE consuntivi riclassific.'!B45)</f>
        <v>0</v>
      </c>
      <c r="C16" s="265">
        <f>('SP e CE consuntivi riclassific.'!D44+'SP e CE consuntivi riclassific.'!D45)-('SP e CE consuntivi riclassific.'!C44+'SP e CE consuntivi riclassific.'!C45)</f>
        <v>0</v>
      </c>
    </row>
    <row r="17" spans="1:3" s="53" customFormat="1" ht="15" customHeight="1">
      <c r="A17" s="120" t="s">
        <v>314</v>
      </c>
      <c r="B17" s="264">
        <f>'SP e CE consuntivi riclassific.'!B16-'SP e CE consuntivi riclassific.'!C16</f>
        <v>0</v>
      </c>
      <c r="C17" s="265">
        <f>'SP e CE consuntivi riclassific.'!C16-'SP e CE consuntivi riclassific.'!D16</f>
        <v>0</v>
      </c>
    </row>
    <row r="18" spans="1:3" s="53" customFormat="1" ht="15" customHeight="1">
      <c r="A18" s="116" t="s">
        <v>296</v>
      </c>
      <c r="B18" s="260">
        <f>B12+B13</f>
        <v>0</v>
      </c>
      <c r="C18" s="261">
        <f>C12+C13</f>
        <v>0</v>
      </c>
    </row>
    <row r="19" spans="1:3" s="53" customFormat="1" ht="15" customHeight="1">
      <c r="A19" s="115" t="s">
        <v>259</v>
      </c>
      <c r="B19" s="262">
        <f>B20+B21+B22</f>
        <v>0</v>
      </c>
      <c r="C19" s="263">
        <f>C20+C21+C22</f>
        <v>0</v>
      </c>
    </row>
    <row r="20" spans="1:3" s="53" customFormat="1" ht="15" customHeight="1">
      <c r="A20" s="118" t="s">
        <v>260</v>
      </c>
      <c r="B20" s="266">
        <f>'SP consuntivo'!C98+'SP consuntivo'!C99+'SP consuntivo'!C100+'SP consuntivo'!C101+'SP consuntivo'!C102+'SP consuntivo'!C103+'SP consuntivo'!C104+'SP consuntivo'!C105-'SP consuntivo'!B106-'SP consuntivo'!B105-'SP consuntivo'!B104-'SP consuntivo'!B103-'SP consuntivo'!B102-'SP consuntivo'!B101-'SP consuntivo'!B100-'SP consuntivo'!B99-'SP consuntivo'!B98</f>
        <v>0</v>
      </c>
      <c r="C20" s="267">
        <f>'SP consuntivo'!D98+'SP consuntivo'!D99+'SP consuntivo'!D100+'SP consuntivo'!D101+'SP consuntivo'!D102+'SP consuntivo'!D103+'SP consuntivo'!D104+'SP consuntivo'!D105-'SP consuntivo'!C106-'SP consuntivo'!C105-'SP consuntivo'!C104-'SP consuntivo'!C103-'SP consuntivo'!C102-'SP consuntivo'!C101-'SP consuntivo'!C100-'SP consuntivo'!C99-'SP consuntivo'!C98</f>
        <v>0</v>
      </c>
    </row>
    <row r="21" spans="1:3" s="53" customFormat="1" ht="15" customHeight="1">
      <c r="A21" s="118" t="s">
        <v>261</v>
      </c>
      <c r="B21" s="266">
        <f>'SP e CE consuntivi riclassific.'!C36+'SP e CE consuntivi riclassific.'!C37+'SP e CE consuntivi riclassific.'!C38+'SP e CE consuntivi riclassific.'!C39+'SP e CE consuntivi riclassific.'!C28-'SP e CE consuntivi riclassific.'!B36-'SP e CE consuntivi riclassific.'!B37-'SP e CE consuntivi riclassific.'!B38-'SP e CE consuntivi riclassific.'!B39-'SP e CE consuntivi riclassific.'!B28</f>
        <v>0</v>
      </c>
      <c r="C21" s="267">
        <f>'SP e CE consuntivi riclassific.'!D36+'SP e CE consuntivi riclassific.'!D37+'SP e CE consuntivi riclassific.'!D38+'SP e CE consuntivi riclassific.'!D39+'SP e CE consuntivi riclassific.'!D28-'SP e CE consuntivi riclassific.'!C36-'SP e CE consuntivi riclassific.'!C37-'SP e CE consuntivi riclassific.'!C38-'SP e CE consuntivi riclassific.'!C39-'SP e CE consuntivi riclassific.'!C28</f>
        <v>0</v>
      </c>
    </row>
    <row r="22" spans="1:3" s="53" customFormat="1" ht="15" customHeight="1">
      <c r="A22" s="118" t="s">
        <v>313</v>
      </c>
      <c r="B22" s="266">
        <f>'SP consuntivo'!B4-'SP consuntivo'!C4</f>
        <v>0</v>
      </c>
      <c r="C22" s="267">
        <f>'SP consuntivo'!C4-'SP consuntivo'!D4</f>
        <v>0</v>
      </c>
    </row>
    <row r="23" spans="1:3" s="53" customFormat="1" ht="15" customHeight="1">
      <c r="A23" s="116" t="s">
        <v>297</v>
      </c>
      <c r="B23" s="260">
        <f>B18+B19</f>
        <v>0</v>
      </c>
      <c r="C23" s="261">
        <f>C18+C19</f>
        <v>0</v>
      </c>
    </row>
    <row r="24" spans="1:3" s="53" customFormat="1" ht="15" customHeight="1">
      <c r="A24" s="117" t="s">
        <v>262</v>
      </c>
      <c r="B24" s="262">
        <f>'CE consuntivo'!C79+'CE consuntivo'!C10+'CE consuntivo'!C11+'CE consuntivo'!C70</f>
        <v>0</v>
      </c>
      <c r="C24" s="263">
        <f>'CE consuntivo'!D79+'CE consuntivo'!D10+'CE consuntivo'!D11+'CE consuntivo'!D70</f>
        <v>0</v>
      </c>
    </row>
    <row r="25" spans="1:3" s="53" customFormat="1" ht="15" customHeight="1">
      <c r="A25" s="116" t="s">
        <v>298</v>
      </c>
      <c r="B25" s="260">
        <f>B23+B24</f>
        <v>0</v>
      </c>
      <c r="C25" s="261">
        <f>C23+C24</f>
        <v>0</v>
      </c>
    </row>
    <row r="26" spans="1:3" s="53" customFormat="1" ht="15" customHeight="1">
      <c r="A26" s="117" t="s">
        <v>263</v>
      </c>
      <c r="B26" s="262">
        <f>'CE consuntivo'!C60</f>
        <v>0</v>
      </c>
      <c r="C26" s="263">
        <f>'CE consuntivo'!D60</f>
        <v>0</v>
      </c>
    </row>
    <row r="27" spans="1:3" s="53" customFormat="1" ht="15" customHeight="1">
      <c r="A27" s="121" t="s">
        <v>299</v>
      </c>
      <c r="B27" s="268">
        <f>B25+B26</f>
        <v>0</v>
      </c>
      <c r="C27" s="269">
        <f>C25+C26</f>
        <v>0</v>
      </c>
    </row>
    <row r="28" spans="1:3" s="53" customFormat="1" ht="15" customHeight="1">
      <c r="A28" s="122"/>
      <c r="B28" s="318"/>
      <c r="C28" s="123"/>
    </row>
    <row r="29" spans="1:3" s="53" customFormat="1" ht="15" customHeight="1">
      <c r="A29" s="124" t="s">
        <v>300</v>
      </c>
      <c r="B29" s="270">
        <f>'SP consuntivo'!B90+'SP consuntivo'!B85-'SP consuntivo'!B123-'SP consuntivo'!B126-'SP consuntivo'!B129</f>
        <v>0</v>
      </c>
      <c r="C29" s="271">
        <f>B31</f>
        <v>0</v>
      </c>
    </row>
    <row r="30" spans="1:3" s="53" customFormat="1" ht="15" customHeight="1">
      <c r="A30" s="125"/>
      <c r="B30" s="319"/>
      <c r="C30" s="126"/>
    </row>
    <row r="31" spans="1:3" s="53" customFormat="1" ht="15" customHeight="1">
      <c r="A31" s="124" t="s">
        <v>301</v>
      </c>
      <c r="B31" s="270">
        <f>'SP consuntivo'!C90+'SP consuntivo'!C85-'SP consuntivo'!C123-'SP consuntivo'!C126-'SP consuntivo'!C129</f>
        <v>0</v>
      </c>
      <c r="C31" s="263">
        <f>'SP consuntivo'!D90+'SP consuntivo'!D85-'SP consuntivo'!D123-'SP consuntivo'!D126-'SP consuntivo'!D129</f>
        <v>0</v>
      </c>
    </row>
    <row r="32" spans="1:3" s="53" customFormat="1" ht="15" customHeight="1">
      <c r="A32" s="122"/>
      <c r="B32" s="318"/>
      <c r="C32" s="123"/>
    </row>
    <row r="33" spans="1:4" s="53" customFormat="1" ht="15" customHeight="1" thickBot="1">
      <c r="A33" s="127" t="s">
        <v>302</v>
      </c>
      <c r="B33" s="272">
        <f>B31-B29</f>
        <v>0</v>
      </c>
      <c r="C33" s="273">
        <f>C31-C29</f>
        <v>0</v>
      </c>
    </row>
    <row r="35" spans="1:4">
      <c r="A35" s="128"/>
      <c r="B35" s="170"/>
      <c r="C35" s="170"/>
      <c r="D35" s="129"/>
    </row>
    <row r="37" spans="1:4">
      <c r="B37" s="276"/>
      <c r="C37" s="276"/>
    </row>
  </sheetData>
  <sheetProtection algorithmName="SHA-512" hashValue="qKqRYyiSXLp9u10OUUCn8fnxmoOsN27lwEdVnbxJMAapdf7/lH5+VtOcFNcp/AaWdBvvc/ie0B7exgMwY3EEOg==" saltValue="El3FlDnTu1/BWQt1X/98Bg==" spinCount="100000" sheet="1" objects="1" scenarios="1"/>
  <phoneticPr fontId="2" type="noConversion"/>
  <printOptions horizontalCentered="1"/>
  <pageMargins left="0.39370078740157483" right="0.31496062992125984" top="0.78740157480314965" bottom="0.59055118110236227" header="0.23622047244094491" footer="0.23622047244094491"/>
  <pageSetup paperSize="9" scale="90" orientation="portrait" r:id="rId1"/>
  <headerFooter alignWithMargins="0">
    <oddHeader>&amp;C&amp;"Cambria,Normale"&amp;9PROGRAMMA REGIONALE (PR) CALABRIA FESR-FSE + 2021/2027
Azione 2.1.2 - Azione 2.2.1
&amp;"Cambria,Grassetto"FONDO EFFICIENZA ENERGETICA E RINNOVABILI PER LE IMPRESE (FEERI)</oddHeader>
    <oddFooter xml:space="preserve">&amp;R&amp;"Cambria,Normale"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A76F2-AAFE-4E72-A17C-01BC4D868B84}">
  <sheetPr codeName="Foglio8">
    <tabColor rgb="FFFF0000"/>
  </sheetPr>
  <dimension ref="A2:C24"/>
  <sheetViews>
    <sheetView showGridLines="0" workbookViewId="0">
      <selection activeCell="H18" sqref="H18"/>
    </sheetView>
  </sheetViews>
  <sheetFormatPr defaultColWidth="9.109375" defaultRowHeight="13.2"/>
  <cols>
    <col min="1" max="1" width="116.33203125" style="108" customWidth="1"/>
    <col min="2" max="2" width="12.88671875" style="108" customWidth="1"/>
    <col min="3" max="3" width="14.33203125" style="108" customWidth="1"/>
    <col min="4" max="16384" width="9.109375" style="108"/>
  </cols>
  <sheetData>
    <row r="2" spans="1:3">
      <c r="A2" s="462" t="s">
        <v>356</v>
      </c>
      <c r="B2" s="463"/>
      <c r="C2" s="464"/>
    </row>
    <row r="3" spans="1:3">
      <c r="A3" s="465"/>
      <c r="B3" s="466"/>
      <c r="C3" s="467"/>
    </row>
    <row r="5" spans="1:3">
      <c r="A5" s="476" t="s">
        <v>315</v>
      </c>
      <c r="B5" s="476"/>
      <c r="C5" s="52"/>
    </row>
    <row r="6" spans="1:3" ht="13.8" thickBot="1"/>
    <row r="7" spans="1:3" ht="15" customHeight="1">
      <c r="A7" s="474" t="s">
        <v>316</v>
      </c>
      <c r="B7" s="475"/>
      <c r="C7" s="52"/>
    </row>
    <row r="8" spans="1:3" s="53" customFormat="1" ht="35.25" customHeight="1">
      <c r="A8" s="156"/>
      <c r="B8" s="280" t="s">
        <v>310</v>
      </c>
      <c r="C8" s="278"/>
    </row>
    <row r="9" spans="1:3" s="53" customFormat="1" ht="15" customHeight="1">
      <c r="A9" s="159"/>
      <c r="B9" s="243"/>
    </row>
    <row r="10" spans="1:3" s="53" customFormat="1" ht="15" customHeight="1">
      <c r="A10" s="50" t="s">
        <v>317</v>
      </c>
      <c r="B10" s="281">
        <f>'CE consuntivo'!C83</f>
        <v>0</v>
      </c>
      <c r="C10" s="279"/>
    </row>
    <row r="11" spans="1:3" s="53" customFormat="1" ht="15" customHeight="1">
      <c r="A11" s="50" t="s">
        <v>318</v>
      </c>
      <c r="B11" s="281">
        <f>'CE consuntivo'!D83</f>
        <v>0</v>
      </c>
      <c r="C11" s="279"/>
    </row>
    <row r="12" spans="1:3" s="53" customFormat="1" ht="15" customHeight="1">
      <c r="A12" s="50" t="s">
        <v>321</v>
      </c>
      <c r="B12" s="281">
        <f>'SP e CE consuntivi riclassific.'!C68</f>
        <v>0</v>
      </c>
      <c r="C12" s="279"/>
    </row>
    <row r="13" spans="1:3" s="53" customFormat="1" ht="15" customHeight="1">
      <c r="A13" s="50" t="s">
        <v>319</v>
      </c>
      <c r="B13" s="281">
        <f>'SP e CE consuntivi riclassific.'!D68</f>
        <v>0</v>
      </c>
      <c r="C13" s="279"/>
    </row>
    <row r="14" spans="1:3" s="53" customFormat="1" ht="15" customHeight="1">
      <c r="A14" s="173" t="s">
        <v>320</v>
      </c>
      <c r="B14" s="283" t="e">
        <f>'SP e CE consuntivi riclassific.'!D68/-'CE consuntivo'!D60</f>
        <v>#DIV/0!</v>
      </c>
      <c r="C14" s="279"/>
    </row>
    <row r="15" spans="1:3" s="53" customFormat="1" ht="15" customHeight="1">
      <c r="A15" s="277" t="s">
        <v>329</v>
      </c>
      <c r="B15" s="285" t="e">
        <f>'Sintesi cons.-Indici di bil.'!D57</f>
        <v>#DIV/0!</v>
      </c>
      <c r="C15" s="279"/>
    </row>
    <row r="16" spans="1:3" s="53" customFormat="1" ht="15" customHeight="1">
      <c r="A16" s="174" t="s">
        <v>324</v>
      </c>
      <c r="B16" s="282" t="e">
        <f>-('SP e CE consuntivi riclassific.'!C54-'SP e CE consuntivi riclassific.'!D54)/'SP e CE consuntivi riclassific.'!C54</f>
        <v>#DIV/0!</v>
      </c>
      <c r="C16" s="279"/>
    </row>
    <row r="17" spans="1:3" s="53" customFormat="1" ht="15" customHeight="1">
      <c r="A17" s="52"/>
      <c r="B17" s="52"/>
    </row>
    <row r="18" spans="1:3" s="53" customFormat="1" ht="15" customHeight="1">
      <c r="A18" s="52"/>
      <c r="B18" s="52"/>
    </row>
    <row r="19" spans="1:3" ht="15" customHeight="1">
      <c r="A19" s="476" t="s">
        <v>325</v>
      </c>
      <c r="B19" s="476"/>
      <c r="C19" s="476"/>
    </row>
    <row r="20" spans="1:3" ht="15" customHeight="1" thickBot="1">
      <c r="A20" s="52"/>
      <c r="B20" s="52"/>
      <c r="C20" s="53"/>
    </row>
    <row r="21" spans="1:3" ht="15" customHeight="1" thickBot="1">
      <c r="A21" s="468" t="s">
        <v>326</v>
      </c>
      <c r="B21" s="469"/>
      <c r="C21" s="315">
        <v>0</v>
      </c>
    </row>
    <row r="22" spans="1:3" ht="15" customHeight="1" thickBot="1">
      <c r="A22" s="52"/>
      <c r="B22" s="52"/>
      <c r="C22" s="53"/>
    </row>
    <row r="23" spans="1:3" ht="15" customHeight="1">
      <c r="A23" s="470" t="s">
        <v>327</v>
      </c>
      <c r="B23" s="471"/>
      <c r="C23" s="477">
        <f>('SP e CE consuntivi riclassific.'!D68*5)-'Autodiagnosi Requisiti '!C21</f>
        <v>0</v>
      </c>
    </row>
    <row r="24" spans="1:3" ht="13.8" thickBot="1">
      <c r="A24" s="472" t="s">
        <v>328</v>
      </c>
      <c r="B24" s="473"/>
      <c r="C24" s="478"/>
    </row>
  </sheetData>
  <sheetProtection algorithmName="SHA-512" hashValue="oBTpBaxsm8YBwdg9QT2RM0aKbL5kdqJ5CAhSrqkr/Z4CE+7LYLGIDcx28z3SJuS/PK0QCCjB6Dg+3QkMiDHCnA==" saltValue="SOZpJTVmXeCqzUeKy2IMVw==" spinCount="100000" sheet="1" objects="1" scenarios="1"/>
  <mergeCells count="8">
    <mergeCell ref="A2:C3"/>
    <mergeCell ref="A21:B21"/>
    <mergeCell ref="A23:B23"/>
    <mergeCell ref="A24:B24"/>
    <mergeCell ref="A7:B7"/>
    <mergeCell ref="A5:B5"/>
    <mergeCell ref="A19:C19"/>
    <mergeCell ref="C23:C24"/>
  </mergeCells>
  <printOptions horizontalCentered="1"/>
  <pageMargins left="0.39370078740157483" right="0.31496062992125984" top="0.59055118110236227" bottom="0.59055118110236227" header="0.23622047244094491" footer="0.23622047244094491"/>
  <pageSetup paperSize="9" scale="65" orientation="portrait" r:id="rId1"/>
  <headerFooter alignWithMargins="0">
    <oddHeader>&amp;C&amp;"Cambria,Normale"&amp;9PROGRAMMA REGIONALE (PR) CALABRIA FESR-FSE + 2021/2027
Azione 2.1.2 - Azione 2.2.1
&amp;"Cambria,Grassetto"FONDO EFFICIENZA ENERGETICA E RINNOVABILI PER LE IMPRESE (FEERI)</oddHeader>
    <oddFooter xml:space="preserve">&amp;R&amp;"Cambria,Normale"
</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43CC8-6167-4AD4-8C35-361326DEBB15}">
  <sheetPr codeName="Foglio16"/>
  <dimension ref="A1:H45"/>
  <sheetViews>
    <sheetView showGridLines="0" workbookViewId="0">
      <selection activeCell="A12" sqref="A12"/>
    </sheetView>
  </sheetViews>
  <sheetFormatPr defaultColWidth="9.109375" defaultRowHeight="13.2"/>
  <cols>
    <col min="1" max="1" width="59.6640625" style="108" customWidth="1"/>
    <col min="2" max="8" width="12.88671875" style="108" customWidth="1"/>
    <col min="9" max="16384" width="9.109375" style="108"/>
  </cols>
  <sheetData>
    <row r="1" spans="1:8" ht="15" customHeight="1" thickBot="1">
      <c r="A1" s="140" t="s">
        <v>3</v>
      </c>
      <c r="B1" s="53"/>
      <c r="C1" s="53"/>
      <c r="D1" s="53"/>
      <c r="E1" s="53"/>
      <c r="F1" s="53"/>
    </row>
    <row r="2" spans="1:8" ht="15" customHeight="1">
      <c r="A2" s="145"/>
      <c r="B2" s="105">
        <f>'SP e CE consuntivi riclassific.'!C52</f>
        <v>2022</v>
      </c>
      <c r="C2" s="105">
        <f>B2+1</f>
        <v>2023</v>
      </c>
      <c r="D2" s="105">
        <f>C2+1</f>
        <v>2024</v>
      </c>
      <c r="E2" s="105">
        <f t="shared" ref="E2:H2" si="0">D2+1</f>
        <v>2025</v>
      </c>
      <c r="F2" s="105">
        <f t="shared" si="0"/>
        <v>2026</v>
      </c>
      <c r="G2" s="105">
        <f t="shared" si="0"/>
        <v>2027</v>
      </c>
      <c r="H2" s="303">
        <f t="shared" si="0"/>
        <v>2028</v>
      </c>
    </row>
    <row r="3" spans="1:8" ht="15" customHeight="1">
      <c r="A3" s="220" t="s">
        <v>197</v>
      </c>
      <c r="B3" s="57">
        <f>'SP e CE consuntivi riclassific.'!C54</f>
        <v>0</v>
      </c>
      <c r="C3" s="57">
        <f>'SP e CE consuntivi riclassific.'!D54</f>
        <v>0</v>
      </c>
      <c r="D3" s="304">
        <v>0</v>
      </c>
      <c r="E3" s="304">
        <v>0</v>
      </c>
      <c r="F3" s="304">
        <v>0</v>
      </c>
      <c r="G3" s="304">
        <v>0</v>
      </c>
      <c r="H3" s="305">
        <v>0</v>
      </c>
    </row>
    <row r="4" spans="1:8" ht="15" customHeight="1">
      <c r="A4" s="220" t="s">
        <v>246</v>
      </c>
      <c r="B4" s="57">
        <f>'SP e CE consuntivi riclassific.'!C55</f>
        <v>0</v>
      </c>
      <c r="C4" s="57">
        <f>'SP e CE consuntivi riclassific.'!D55</f>
        <v>0</v>
      </c>
      <c r="D4" s="306">
        <v>0</v>
      </c>
      <c r="E4" s="306">
        <v>0</v>
      </c>
      <c r="F4" s="306">
        <v>0</v>
      </c>
      <c r="G4" s="306">
        <v>0</v>
      </c>
      <c r="H4" s="307">
        <v>0</v>
      </c>
    </row>
    <row r="5" spans="1:8" ht="15" customHeight="1">
      <c r="A5" s="220" t="s">
        <v>216</v>
      </c>
      <c r="B5" s="57">
        <f>'SP e CE consuntivi riclassific.'!C56</f>
        <v>0</v>
      </c>
      <c r="C5" s="57">
        <f>'SP e CE consuntivi riclassific.'!D56</f>
        <v>0</v>
      </c>
      <c r="D5" s="306">
        <v>0</v>
      </c>
      <c r="E5" s="306">
        <v>0</v>
      </c>
      <c r="F5" s="306">
        <v>0</v>
      </c>
      <c r="G5" s="306">
        <v>0</v>
      </c>
      <c r="H5" s="307">
        <v>0</v>
      </c>
    </row>
    <row r="6" spans="1:8" ht="15" customHeight="1">
      <c r="A6" s="220" t="s">
        <v>13</v>
      </c>
      <c r="B6" s="57">
        <f>'SP e CE consuntivi riclassific.'!C57</f>
        <v>0</v>
      </c>
      <c r="C6" s="57">
        <f>'SP e CE consuntivi riclassific.'!D57</f>
        <v>0</v>
      </c>
      <c r="D6" s="306">
        <v>0</v>
      </c>
      <c r="E6" s="306">
        <v>0</v>
      </c>
      <c r="F6" s="306">
        <v>0</v>
      </c>
      <c r="G6" s="306">
        <v>0</v>
      </c>
      <c r="H6" s="307">
        <v>0</v>
      </c>
    </row>
    <row r="7" spans="1:8" ht="15" customHeight="1">
      <c r="A7" s="220" t="s">
        <v>250</v>
      </c>
      <c r="B7" s="57">
        <f>'SP e CE consuntivi riclassific.'!C58</f>
        <v>0</v>
      </c>
      <c r="C7" s="57">
        <f>'SP e CE consuntivi riclassific.'!D58</f>
        <v>0</v>
      </c>
      <c r="D7" s="306">
        <v>0</v>
      </c>
      <c r="E7" s="306">
        <v>0</v>
      </c>
      <c r="F7" s="306">
        <v>0</v>
      </c>
      <c r="G7" s="306">
        <v>0</v>
      </c>
      <c r="H7" s="307">
        <v>0</v>
      </c>
    </row>
    <row r="8" spans="1:8" ht="15" customHeight="1">
      <c r="A8" s="221" t="s">
        <v>198</v>
      </c>
      <c r="B8" s="138">
        <f>'SP e CE consuntivi riclassific.'!C59</f>
        <v>0</v>
      </c>
      <c r="C8" s="138">
        <f>'SP e CE consuntivi riclassific.'!D59</f>
        <v>0</v>
      </c>
      <c r="D8" s="55">
        <f t="shared" ref="D8" si="1">SUM(D3:D7)</f>
        <v>0</v>
      </c>
      <c r="E8" s="55">
        <f t="shared" ref="E8:H8" si="2">SUM(E3:E7)</f>
        <v>0</v>
      </c>
      <c r="F8" s="55">
        <f t="shared" si="2"/>
        <v>0</v>
      </c>
      <c r="G8" s="55">
        <f t="shared" si="2"/>
        <v>0</v>
      </c>
      <c r="H8" s="56">
        <f t="shared" si="2"/>
        <v>0</v>
      </c>
    </row>
    <row r="9" spans="1:8" ht="15" customHeight="1">
      <c r="A9" s="150"/>
      <c r="B9" s="147"/>
      <c r="C9" s="148"/>
      <c r="D9" s="148"/>
      <c r="E9" s="148"/>
      <c r="F9" s="148"/>
      <c r="G9" s="148"/>
      <c r="H9" s="149"/>
    </row>
    <row r="10" spans="1:8" ht="15" customHeight="1">
      <c r="A10" s="220" t="s">
        <v>9</v>
      </c>
      <c r="B10" s="54">
        <f>'SP e CE consuntivi riclassific.'!C61</f>
        <v>0</v>
      </c>
      <c r="C10" s="54">
        <f>'SP e CE consuntivi riclassific.'!D61</f>
        <v>0</v>
      </c>
      <c r="D10" s="306">
        <v>0</v>
      </c>
      <c r="E10" s="306">
        <v>0</v>
      </c>
      <c r="F10" s="306">
        <v>0</v>
      </c>
      <c r="G10" s="306">
        <v>0</v>
      </c>
      <c r="H10" s="307">
        <v>0</v>
      </c>
    </row>
    <row r="11" spans="1:8" ht="15" customHeight="1">
      <c r="A11" s="220" t="s">
        <v>359</v>
      </c>
      <c r="B11" s="54">
        <f>'SP e CE consuntivi riclassific.'!C62</f>
        <v>0</v>
      </c>
      <c r="C11" s="54">
        <f>'SP e CE consuntivi riclassific.'!D62</f>
        <v>0</v>
      </c>
      <c r="D11" s="306">
        <v>0</v>
      </c>
      <c r="E11" s="306">
        <v>0</v>
      </c>
      <c r="F11" s="306">
        <v>0</v>
      </c>
      <c r="G11" s="306">
        <v>0</v>
      </c>
      <c r="H11" s="307">
        <v>0</v>
      </c>
    </row>
    <row r="12" spans="1:8" ht="15" customHeight="1">
      <c r="A12" s="220" t="s">
        <v>199</v>
      </c>
      <c r="B12" s="54">
        <f>'SP e CE consuntivi riclassific.'!C63</f>
        <v>0</v>
      </c>
      <c r="C12" s="54">
        <f>'SP e CE consuntivi riclassific.'!D63</f>
        <v>0</v>
      </c>
      <c r="D12" s="306">
        <v>0</v>
      </c>
      <c r="E12" s="306">
        <v>0</v>
      </c>
      <c r="F12" s="306">
        <v>0</v>
      </c>
      <c r="G12" s="306">
        <v>0</v>
      </c>
      <c r="H12" s="307">
        <v>0</v>
      </c>
    </row>
    <row r="13" spans="1:8" ht="15" customHeight="1">
      <c r="A13" s="220" t="s">
        <v>249</v>
      </c>
      <c r="B13" s="54">
        <f>'SP e CE consuntivi riclassific.'!C64</f>
        <v>0</v>
      </c>
      <c r="C13" s="54">
        <f>'SP e CE consuntivi riclassific.'!D64</f>
        <v>0</v>
      </c>
      <c r="D13" s="306">
        <v>0</v>
      </c>
      <c r="E13" s="306">
        <v>0</v>
      </c>
      <c r="F13" s="306">
        <v>0</v>
      </c>
      <c r="G13" s="306">
        <v>0</v>
      </c>
      <c r="H13" s="307">
        <v>0</v>
      </c>
    </row>
    <row r="14" spans="1:8" ht="15" customHeight="1">
      <c r="A14" s="221" t="s">
        <v>200</v>
      </c>
      <c r="B14" s="55">
        <f>'SP e CE consuntivi riclassific.'!C65</f>
        <v>0</v>
      </c>
      <c r="C14" s="55">
        <f>'SP e CE consuntivi riclassific.'!D65</f>
        <v>0</v>
      </c>
      <c r="D14" s="55">
        <f>D8-D10-D11-D12-D13</f>
        <v>0</v>
      </c>
      <c r="E14" s="55">
        <f t="shared" ref="E14:H14" si="3">E8-E10-E11-E12-E13</f>
        <v>0</v>
      </c>
      <c r="F14" s="55">
        <f t="shared" si="3"/>
        <v>0</v>
      </c>
      <c r="G14" s="55">
        <f t="shared" si="3"/>
        <v>0</v>
      </c>
      <c r="H14" s="56">
        <f t="shared" si="3"/>
        <v>0</v>
      </c>
    </row>
    <row r="15" spans="1:8" ht="15" customHeight="1">
      <c r="A15" s="154"/>
      <c r="B15" s="60"/>
      <c r="C15" s="143"/>
      <c r="D15" s="143"/>
      <c r="E15" s="143"/>
      <c r="F15" s="143"/>
      <c r="G15" s="143"/>
      <c r="H15" s="144"/>
    </row>
    <row r="16" spans="1:8" ht="15" customHeight="1">
      <c r="A16" s="220" t="s">
        <v>201</v>
      </c>
      <c r="B16" s="54">
        <f>'SP e CE consuntivi riclassific.'!C67</f>
        <v>0</v>
      </c>
      <c r="C16" s="54">
        <f>'SP e CE consuntivi riclassific.'!D67</f>
        <v>0</v>
      </c>
      <c r="D16" s="306">
        <v>0</v>
      </c>
      <c r="E16" s="306">
        <v>0</v>
      </c>
      <c r="F16" s="306">
        <v>0</v>
      </c>
      <c r="G16" s="306">
        <v>0</v>
      </c>
      <c r="H16" s="307">
        <v>0</v>
      </c>
    </row>
    <row r="17" spans="1:8" ht="15" customHeight="1">
      <c r="A17" s="221" t="s">
        <v>202</v>
      </c>
      <c r="B17" s="55">
        <f>'SP e CE consuntivi riclassific.'!C68</f>
        <v>0</v>
      </c>
      <c r="C17" s="55">
        <f>'SP e CE consuntivi riclassific.'!D68</f>
        <v>0</v>
      </c>
      <c r="D17" s="58">
        <f>D14-D16</f>
        <v>0</v>
      </c>
      <c r="E17" s="58">
        <f t="shared" ref="E17:H17" si="4">E14-E16</f>
        <v>0</v>
      </c>
      <c r="F17" s="58">
        <f t="shared" si="4"/>
        <v>0</v>
      </c>
      <c r="G17" s="58">
        <f t="shared" si="4"/>
        <v>0</v>
      </c>
      <c r="H17" s="59">
        <f t="shared" si="4"/>
        <v>0</v>
      </c>
    </row>
    <row r="18" spans="1:8" ht="15" customHeight="1">
      <c r="A18" s="150"/>
      <c r="B18" s="147"/>
      <c r="C18" s="148"/>
      <c r="D18" s="148"/>
      <c r="E18" s="148"/>
      <c r="F18" s="148"/>
      <c r="G18" s="148"/>
      <c r="H18" s="149"/>
    </row>
    <row r="19" spans="1:8" ht="15" customHeight="1">
      <c r="A19" s="220" t="s">
        <v>203</v>
      </c>
      <c r="B19" s="57">
        <f>'SP e CE consuntivi riclassific.'!C70</f>
        <v>0</v>
      </c>
      <c r="C19" s="57">
        <f>'SP e CE consuntivi riclassific.'!D70</f>
        <v>0</v>
      </c>
      <c r="D19" s="304">
        <v>0</v>
      </c>
      <c r="E19" s="304">
        <v>0</v>
      </c>
      <c r="F19" s="304">
        <v>0</v>
      </c>
      <c r="G19" s="304">
        <v>0</v>
      </c>
      <c r="H19" s="305">
        <v>0</v>
      </c>
    </row>
    <row r="20" spans="1:8" ht="15" customHeight="1">
      <c r="A20" s="220" t="s">
        <v>204</v>
      </c>
      <c r="B20" s="57">
        <f>'SP e CE consuntivi riclassific.'!C71</f>
        <v>0</v>
      </c>
      <c r="C20" s="57">
        <f>'SP e CE consuntivi riclassific.'!D71</f>
        <v>0</v>
      </c>
      <c r="D20" s="304">
        <v>0</v>
      </c>
      <c r="E20" s="304">
        <v>0</v>
      </c>
      <c r="F20" s="304">
        <v>0</v>
      </c>
      <c r="G20" s="304">
        <v>0</v>
      </c>
      <c r="H20" s="305">
        <v>0</v>
      </c>
    </row>
    <row r="21" spans="1:8" ht="15" customHeight="1">
      <c r="A21" s="220" t="s">
        <v>205</v>
      </c>
      <c r="B21" s="57">
        <f>'SP e CE consuntivi riclassific.'!C72</f>
        <v>0</v>
      </c>
      <c r="C21" s="57">
        <f>'SP e CE consuntivi riclassific.'!D72</f>
        <v>0</v>
      </c>
      <c r="D21" s="304">
        <v>0</v>
      </c>
      <c r="E21" s="304">
        <v>0</v>
      </c>
      <c r="F21" s="304">
        <v>0</v>
      </c>
      <c r="G21" s="304">
        <v>0</v>
      </c>
      <c r="H21" s="305">
        <v>0</v>
      </c>
    </row>
    <row r="22" spans="1:8" ht="15" customHeight="1">
      <c r="A22" s="220" t="s">
        <v>6</v>
      </c>
      <c r="B22" s="57">
        <f>'SP e CE consuntivi riclassific.'!C73</f>
        <v>0</v>
      </c>
      <c r="C22" s="57">
        <f>'SP e CE consuntivi riclassific.'!D73</f>
        <v>0</v>
      </c>
      <c r="D22" s="306">
        <v>0</v>
      </c>
      <c r="E22" s="306">
        <v>0</v>
      </c>
      <c r="F22" s="306">
        <v>0</v>
      </c>
      <c r="G22" s="306">
        <v>0</v>
      </c>
      <c r="H22" s="307">
        <v>0</v>
      </c>
    </row>
    <row r="23" spans="1:8" ht="15" customHeight="1">
      <c r="A23" s="221" t="s">
        <v>206</v>
      </c>
      <c r="B23" s="138">
        <f>'SP e CE consuntivi riclassific.'!C74</f>
        <v>0</v>
      </c>
      <c r="C23" s="138">
        <f>'SP e CE consuntivi riclassific.'!D74</f>
        <v>0</v>
      </c>
      <c r="D23" s="58">
        <f>D17-D19-D20-D21-D22</f>
        <v>0</v>
      </c>
      <c r="E23" s="58">
        <f t="shared" ref="E23:H23" si="5">E17-E19-E20-E21-E22</f>
        <v>0</v>
      </c>
      <c r="F23" s="58">
        <f t="shared" si="5"/>
        <v>0</v>
      </c>
      <c r="G23" s="58">
        <f t="shared" si="5"/>
        <v>0</v>
      </c>
      <c r="H23" s="59">
        <f t="shared" si="5"/>
        <v>0</v>
      </c>
    </row>
    <row r="24" spans="1:8" ht="15" customHeight="1">
      <c r="A24" s="146"/>
      <c r="B24" s="60"/>
      <c r="C24" s="143"/>
      <c r="D24" s="143"/>
      <c r="E24" s="143"/>
      <c r="F24" s="143"/>
      <c r="G24" s="143"/>
      <c r="H24" s="144"/>
    </row>
    <row r="25" spans="1:8" ht="15" customHeight="1">
      <c r="A25" s="220" t="s">
        <v>207</v>
      </c>
      <c r="B25" s="54">
        <f>'SP e CE consuntivi riclassific.'!C76</f>
        <v>0</v>
      </c>
      <c r="C25" s="54">
        <f>'SP e CE consuntivi riclassific.'!D76</f>
        <v>0</v>
      </c>
      <c r="D25" s="306">
        <v>0</v>
      </c>
      <c r="E25" s="306">
        <v>0</v>
      </c>
      <c r="F25" s="306">
        <v>0</v>
      </c>
      <c r="G25" s="306">
        <v>0</v>
      </c>
      <c r="H25" s="307">
        <v>0</v>
      </c>
    </row>
    <row r="26" spans="1:8" ht="15" customHeight="1">
      <c r="A26" s="220" t="s">
        <v>208</v>
      </c>
      <c r="B26" s="54">
        <f>'SP e CE consuntivi riclassific.'!C77</f>
        <v>0</v>
      </c>
      <c r="C26" s="54">
        <f>'SP e CE consuntivi riclassific.'!D77</f>
        <v>0</v>
      </c>
      <c r="D26" s="306">
        <v>0</v>
      </c>
      <c r="E26" s="306">
        <v>0</v>
      </c>
      <c r="F26" s="306">
        <v>0</v>
      </c>
      <c r="G26" s="306">
        <v>0</v>
      </c>
      <c r="H26" s="307">
        <v>0</v>
      </c>
    </row>
    <row r="27" spans="1:8" ht="15" customHeight="1">
      <c r="A27" s="221" t="s">
        <v>209</v>
      </c>
      <c r="B27" s="55">
        <f>'SP e CE consuntivi riclassific.'!C78</f>
        <v>0</v>
      </c>
      <c r="C27" s="55">
        <f>'SP e CE consuntivi riclassific.'!D78</f>
        <v>0</v>
      </c>
      <c r="D27" s="55">
        <f>D23+D25+D26</f>
        <v>0</v>
      </c>
      <c r="E27" s="55">
        <f t="shared" ref="E27:H27" si="6">E23+E25+E26</f>
        <v>0</v>
      </c>
      <c r="F27" s="55">
        <f t="shared" si="6"/>
        <v>0</v>
      </c>
      <c r="G27" s="55">
        <f t="shared" si="6"/>
        <v>0</v>
      </c>
      <c r="H27" s="56">
        <f t="shared" si="6"/>
        <v>0</v>
      </c>
    </row>
    <row r="28" spans="1:8" ht="15" customHeight="1">
      <c r="A28" s="221"/>
      <c r="B28" s="479"/>
      <c r="C28" s="480"/>
      <c r="D28" s="480"/>
      <c r="E28" s="480"/>
      <c r="F28" s="480"/>
      <c r="G28" s="480"/>
      <c r="H28" s="481"/>
    </row>
    <row r="29" spans="1:8" ht="15" customHeight="1">
      <c r="A29" s="220" t="s">
        <v>210</v>
      </c>
      <c r="B29" s="54">
        <f>'SP e CE consuntivi riclassific.'!C80</f>
        <v>0</v>
      </c>
      <c r="C29" s="54">
        <f>'SP e CE consuntivi riclassific.'!D80</f>
        <v>0</v>
      </c>
      <c r="D29" s="306">
        <v>0</v>
      </c>
      <c r="E29" s="306">
        <v>0</v>
      </c>
      <c r="F29" s="306">
        <v>0</v>
      </c>
      <c r="G29" s="306">
        <v>0</v>
      </c>
      <c r="H29" s="307">
        <v>0</v>
      </c>
    </row>
    <row r="30" spans="1:8" ht="15" customHeight="1">
      <c r="A30" s="220" t="s">
        <v>308</v>
      </c>
      <c r="B30" s="54">
        <f>'SP e CE consuntivi riclassific.'!C81</f>
        <v>0</v>
      </c>
      <c r="C30" s="54">
        <f>'SP e CE consuntivi riclassific.'!D81</f>
        <v>0</v>
      </c>
      <c r="D30" s="306">
        <v>0</v>
      </c>
      <c r="E30" s="306">
        <v>0</v>
      </c>
      <c r="F30" s="306">
        <v>0</v>
      </c>
      <c r="G30" s="306">
        <v>0</v>
      </c>
      <c r="H30" s="307">
        <v>0</v>
      </c>
    </row>
    <row r="31" spans="1:8" ht="15" customHeight="1">
      <c r="A31" s="221" t="s">
        <v>211</v>
      </c>
      <c r="B31" s="55">
        <f>'SP e CE consuntivi riclassific.'!C82</f>
        <v>0</v>
      </c>
      <c r="C31" s="55">
        <f>'SP e CE consuntivi riclassific.'!D82</f>
        <v>0</v>
      </c>
      <c r="D31" s="55">
        <f>D27+D29+D30</f>
        <v>0</v>
      </c>
      <c r="E31" s="55">
        <f t="shared" ref="E31:H31" si="7">E27+E29+E30</f>
        <v>0</v>
      </c>
      <c r="F31" s="55">
        <f t="shared" si="7"/>
        <v>0</v>
      </c>
      <c r="G31" s="55">
        <f t="shared" si="7"/>
        <v>0</v>
      </c>
      <c r="H31" s="56">
        <f t="shared" si="7"/>
        <v>0</v>
      </c>
    </row>
    <row r="32" spans="1:8" ht="15" customHeight="1">
      <c r="A32" s="221"/>
      <c r="B32" s="479"/>
      <c r="C32" s="480"/>
      <c r="D32" s="480"/>
      <c r="E32" s="480"/>
      <c r="F32" s="480"/>
      <c r="G32" s="480"/>
      <c r="H32" s="481"/>
    </row>
    <row r="33" spans="1:8" ht="15" customHeight="1">
      <c r="A33" s="232" t="s">
        <v>309</v>
      </c>
      <c r="B33" s="54">
        <f>'SP e CE consuntivi riclassific.'!C84</f>
        <v>0</v>
      </c>
      <c r="C33" s="54">
        <f>'SP e CE consuntivi riclassific.'!D84</f>
        <v>0</v>
      </c>
      <c r="D33" s="306">
        <v>0</v>
      </c>
      <c r="E33" s="306">
        <v>0</v>
      </c>
      <c r="F33" s="306">
        <v>0</v>
      </c>
      <c r="G33" s="306">
        <v>0</v>
      </c>
      <c r="H33" s="307">
        <v>0</v>
      </c>
    </row>
    <row r="34" spans="1:8" ht="15" customHeight="1">
      <c r="A34" s="235"/>
      <c r="B34" s="479"/>
      <c r="C34" s="480"/>
      <c r="D34" s="480"/>
      <c r="E34" s="480"/>
      <c r="F34" s="480"/>
      <c r="G34" s="480"/>
      <c r="H34" s="481"/>
    </row>
    <row r="35" spans="1:8" ht="15" customHeight="1" thickBot="1">
      <c r="A35" s="302" t="s">
        <v>232</v>
      </c>
      <c r="B35" s="136">
        <f>'SP e CE consuntivi riclassific.'!C86</f>
        <v>0</v>
      </c>
      <c r="C35" s="136">
        <f>'SP e CE consuntivi riclassific.'!D86</f>
        <v>0</v>
      </c>
      <c r="D35" s="308">
        <f>D31-D33</f>
        <v>0</v>
      </c>
      <c r="E35" s="308">
        <f t="shared" ref="E35:H35" si="8">E31-E33</f>
        <v>0</v>
      </c>
      <c r="F35" s="308">
        <f t="shared" si="8"/>
        <v>0</v>
      </c>
      <c r="G35" s="308">
        <f t="shared" si="8"/>
        <v>0</v>
      </c>
      <c r="H35" s="309">
        <f t="shared" si="8"/>
        <v>0</v>
      </c>
    </row>
    <row r="36" spans="1:8" ht="15" customHeight="1">
      <c r="A36" s="53"/>
      <c r="B36" s="53"/>
      <c r="C36" s="53"/>
      <c r="D36" s="53"/>
      <c r="E36" s="53"/>
      <c r="F36" s="53"/>
    </row>
    <row r="37" spans="1:8" ht="15" customHeight="1">
      <c r="A37" s="153"/>
      <c r="B37" s="155"/>
      <c r="C37" s="155"/>
      <c r="D37" s="155"/>
      <c r="E37" s="155"/>
      <c r="F37" s="155"/>
      <c r="G37" s="155"/>
      <c r="H37" s="155"/>
    </row>
    <row r="38" spans="1:8" ht="15" customHeight="1">
      <c r="A38" s="53"/>
      <c r="B38" s="53"/>
      <c r="C38" s="53"/>
      <c r="D38" s="53"/>
      <c r="E38" s="53"/>
      <c r="F38" s="53"/>
    </row>
    <row r="39" spans="1:8" ht="15" customHeight="1">
      <c r="A39" s="53"/>
      <c r="B39" s="53"/>
      <c r="C39" s="53"/>
      <c r="D39" s="53"/>
      <c r="E39" s="53"/>
      <c r="F39" s="53"/>
    </row>
    <row r="40" spans="1:8" ht="15" customHeight="1">
      <c r="A40" s="53"/>
      <c r="B40" s="53"/>
      <c r="C40" s="53"/>
      <c r="D40" s="53"/>
      <c r="E40" s="53"/>
      <c r="F40" s="53"/>
    </row>
    <row r="41" spans="1:8" ht="15" customHeight="1">
      <c r="A41" s="53"/>
      <c r="B41" s="53"/>
      <c r="C41" s="53"/>
      <c r="D41" s="53"/>
      <c r="E41" s="53"/>
      <c r="F41" s="53"/>
    </row>
    <row r="42" spans="1:8" ht="15" customHeight="1">
      <c r="A42" s="53"/>
      <c r="B42" s="53"/>
      <c r="C42" s="53"/>
      <c r="D42" s="53"/>
      <c r="E42" s="53"/>
      <c r="F42" s="53"/>
    </row>
    <row r="43" spans="1:8" ht="15" customHeight="1">
      <c r="A43" s="53"/>
      <c r="B43" s="53"/>
      <c r="C43" s="53"/>
      <c r="D43" s="53"/>
      <c r="E43" s="53"/>
      <c r="F43" s="53"/>
    </row>
    <row r="44" spans="1:8" ht="15" customHeight="1">
      <c r="A44" s="53"/>
      <c r="B44" s="53"/>
      <c r="C44" s="53"/>
      <c r="D44" s="53"/>
      <c r="E44" s="53"/>
      <c r="F44" s="53"/>
    </row>
    <row r="45" spans="1:8" ht="15" customHeight="1">
      <c r="A45" s="53"/>
      <c r="B45" s="53"/>
      <c r="C45" s="53"/>
      <c r="D45" s="53"/>
      <c r="E45" s="53"/>
      <c r="F45" s="53"/>
    </row>
  </sheetData>
  <sheetProtection algorithmName="SHA-512" hashValue="aucRNe5/2rrvi0xOMAqJApiVrjoAEZNXUSYb7t8xc6A0S6P15jUKIxTjHMXYTuP1zkmt8FV+5h6svnD6cNP1Aw==" saltValue="UMgS1NSqwDWdbmGK5d83Hg==" spinCount="100000" sheet="1" objects="1" scenarios="1"/>
  <mergeCells count="3">
    <mergeCell ref="B28:H28"/>
    <mergeCell ref="B32:H32"/>
    <mergeCell ref="B34:H34"/>
  </mergeCells>
  <phoneticPr fontId="0" type="noConversion"/>
  <printOptions horizontalCentered="1"/>
  <pageMargins left="0.39370078740157483" right="0.31496062992125984" top="0.59055118110236227" bottom="0.59055118110236227" header="0.23622047244094491" footer="0.23622047244094491"/>
  <pageSetup paperSize="9" scale="60" orientation="portrait" r:id="rId1"/>
  <headerFooter alignWithMargins="0">
    <oddHeader>&amp;C&amp;"Cambria,Normale"&amp;9PROGRAMMA REGIONALE (PR) CALABRIA FESR-FSE + 2021/2027
Azione 2.1.2 - Azione 2.2.1
&amp;"Cambria,Grassetto"FONDO EFFICIENZA ENERGETICA E RINNOVABILI PER LE IMPRESE (FEERI)</oddHeader>
    <oddFooter xml:space="preserve">&amp;R&amp;"Cambria,Normale"
</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9</vt:i4>
      </vt:variant>
    </vt:vector>
  </HeadingPairs>
  <TitlesOfParts>
    <vt:vector size="9" baseType="lpstr">
      <vt:lpstr>Anagrafica</vt:lpstr>
      <vt:lpstr>Investimenti previsti</vt:lpstr>
      <vt:lpstr>SP consuntivo</vt:lpstr>
      <vt:lpstr>CE consuntivo</vt:lpstr>
      <vt:lpstr>SP e CE consuntivi riclassific.</vt:lpstr>
      <vt:lpstr>Sintesi cons.-Indici di bil.</vt:lpstr>
      <vt:lpstr>Rendiconto finanz.  consuntivo</vt:lpstr>
      <vt:lpstr>Autodiagnosi Requisiti </vt:lpstr>
      <vt:lpstr>CE previsionale</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FRISINI</dc:creator>
  <cp:lastModifiedBy>Antonio Ferragina</cp:lastModifiedBy>
  <cp:lastPrinted>2025-04-27T09:35:56Z</cp:lastPrinted>
  <dcterms:created xsi:type="dcterms:W3CDTF">2004-05-01T12:47:37Z</dcterms:created>
  <dcterms:modified xsi:type="dcterms:W3CDTF">2025-05-13T17:25:48Z</dcterms:modified>
</cp:coreProperties>
</file>