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iomazzei/Desktop/Formulario/"/>
    </mc:Choice>
  </mc:AlternateContent>
  <xr:revisionPtr revIDLastSave="0" documentId="8_{7DA009D8-FAB7-1145-B5AA-1D88B0EA6A7C}" xr6:coauthVersionLast="47" xr6:coauthVersionMax="47" xr10:uidLastSave="{00000000-0000-0000-0000-000000000000}"/>
  <workbookProtection workbookAlgorithmName="SHA-512" workbookHashValue="wFJMksaXJaf8b7ue5wNl3LVzP4Im6R64f5X0/uiSjemzN4PVkgnyV7MKE5iURFgmNCS6XK25ZF8GANDz4Bm+XA==" workbookSaltValue="oaqN6vUqckWZ9D3gP/VFsQ==" workbookSpinCount="100000" lockStructure="1"/>
  <bookViews>
    <workbookView xWindow="0" yWindow="600" windowWidth="22940" windowHeight="14300" tabRatio="841" activeTab="8" xr2:uid="{00000000-000D-0000-FFFF-FFFF00000000}"/>
  </bookViews>
  <sheets>
    <sheet name="Copertina" sheetId="59" r:id="rId1"/>
    <sheet name="INFO_1" sheetId="70" r:id="rId2"/>
    <sheet name="A_2" sheetId="57" r:id="rId3"/>
    <sheet name="Intervento_3" sheetId="58" r:id="rId4"/>
    <sheet name="UCS" sheetId="71" state="hidden" r:id="rId5"/>
    <sheet name="4_1" sheetId="1" r:id="rId6"/>
    <sheet name="4_2" sheetId="2" r:id="rId7"/>
    <sheet name="5" sheetId="19" r:id="rId8"/>
    <sheet name="6" sheetId="4" r:id="rId9"/>
    <sheet name="Elenco" sheetId="3" state="hidden" r:id="rId10"/>
  </sheets>
  <definedNames>
    <definedName name="_xlnm._FilterDatabase" localSheetId="5" hidden="1">'4_1'!$B$6:$H$74</definedName>
    <definedName name="_ftn1" localSheetId="5">'4_1'!$B$86</definedName>
    <definedName name="_ftn2" localSheetId="5">'4_1'!$B$87</definedName>
    <definedName name="_ftnref1" localSheetId="5">'5'!#REF!</definedName>
    <definedName name="_ftnref2" localSheetId="5">'4_1'!#REF!</definedName>
    <definedName name="_xlnm.Print_Area" localSheetId="5">'4_1'!$B$1:$H$84</definedName>
    <definedName name="_xlnm.Print_Area" localSheetId="6">'4_2'!$B$2:$AB$74</definedName>
    <definedName name="_xlnm.Print_Area" localSheetId="7">'5'!$C$2:$AC$21</definedName>
    <definedName name="_xlnm.Print_Area" localSheetId="8">'6'!$B$1:$E$26</definedName>
    <definedName name="_xlnm.Print_Area" localSheetId="2">A_2!$B$1:$I$52</definedName>
    <definedName name="_xlnm.Print_Area" localSheetId="0">Copertina!$A$3:$O$30</definedName>
    <definedName name="_xlnm.Print_Area" localSheetId="1">INFO_1!$B$1:$I$17</definedName>
    <definedName name="_xlnm.Print_Area" localSheetId="3">Intervento_3!$B$1:$F$18</definedName>
    <definedName name="_xlnm.Print_Titles" localSheetId="6">'4_2'!$2:$6</definedName>
    <definedName name="_xlnm.Print_Titles" localSheetId="3">Intervento_3!$1:$2</definedName>
    <definedName name="UTILE_PERDITA_" localSheetId="0">#REF!</definedName>
    <definedName name="UTILE_PERDITA_">#REF!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63" i="2" l="1"/>
  <c r="AB63" i="2" s="1"/>
  <c r="AA64" i="2"/>
  <c r="AB64" i="2" s="1"/>
  <c r="B63" i="2"/>
  <c r="B64" i="2"/>
  <c r="AA69" i="2"/>
  <c r="AB69" i="2" s="1"/>
  <c r="B69" i="2"/>
  <c r="AA33" i="2"/>
  <c r="AB33" i="2" s="1"/>
  <c r="AA34" i="2"/>
  <c r="AB34" i="2" s="1"/>
  <c r="AA35" i="2"/>
  <c r="AA36" i="2"/>
  <c r="AB36" i="2" s="1"/>
  <c r="B33" i="2"/>
  <c r="B34" i="2"/>
  <c r="B35" i="2"/>
  <c r="B36" i="2"/>
  <c r="AB35" i="2" l="1"/>
  <c r="G13" i="58"/>
  <c r="F13" i="58" s="1"/>
  <c r="G4" i="58"/>
  <c r="G9" i="58"/>
  <c r="G5" i="58"/>
  <c r="G6" i="58"/>
  <c r="G7" i="58"/>
  <c r="F7" i="58" s="1"/>
  <c r="G8" i="58"/>
  <c r="F8" i="58" s="1"/>
  <c r="G10" i="58"/>
  <c r="G11" i="58"/>
  <c r="G12" i="58"/>
  <c r="G14" i="58"/>
  <c r="G15" i="58"/>
  <c r="G16" i="58"/>
  <c r="G17" i="58"/>
  <c r="D6" i="70"/>
  <c r="F63" i="1"/>
  <c r="AC63" i="2" s="1"/>
  <c r="H63" i="1"/>
  <c r="F33" i="1"/>
  <c r="AC33" i="2" s="1"/>
  <c r="H33" i="1"/>
  <c r="F34" i="1"/>
  <c r="AC34" i="2" s="1"/>
  <c r="H34" i="1"/>
  <c r="F35" i="1"/>
  <c r="AC35" i="2" s="1"/>
  <c r="H35" i="1"/>
  <c r="D7" i="70" l="1"/>
  <c r="Z70" i="2" l="1"/>
  <c r="Y70" i="2"/>
  <c r="X70" i="2"/>
  <c r="W70" i="2"/>
  <c r="V70" i="2"/>
  <c r="U70" i="2"/>
  <c r="Z60" i="2"/>
  <c r="Y60" i="2"/>
  <c r="X60" i="2"/>
  <c r="W60" i="2"/>
  <c r="V60" i="2"/>
  <c r="U60" i="2"/>
  <c r="T60" i="2"/>
  <c r="S60" i="2"/>
  <c r="R60" i="2"/>
  <c r="Q60" i="2"/>
  <c r="P60" i="2"/>
  <c r="O60" i="2"/>
  <c r="N60" i="2"/>
  <c r="M60" i="2"/>
  <c r="L60" i="2"/>
  <c r="K60" i="2"/>
  <c r="J60" i="2"/>
  <c r="I60" i="2"/>
  <c r="H60" i="2"/>
  <c r="G60" i="2"/>
  <c r="F60" i="2"/>
  <c r="E60" i="2"/>
  <c r="D60" i="2"/>
  <c r="C60" i="2"/>
  <c r="B70" i="2"/>
  <c r="B71" i="2"/>
  <c r="B65" i="2"/>
  <c r="B66" i="2"/>
  <c r="B67" i="2"/>
  <c r="B68" i="2"/>
  <c r="F16" i="58"/>
  <c r="F17" i="58"/>
  <c r="F15" i="58"/>
  <c r="H59" i="1" l="1"/>
  <c r="H51" i="1"/>
  <c r="F51" i="1"/>
  <c r="E70" i="1"/>
  <c r="D60" i="1" l="1"/>
  <c r="E79" i="1" s="1"/>
  <c r="H69" i="1"/>
  <c r="H68" i="1"/>
  <c r="H67" i="1"/>
  <c r="H66" i="1"/>
  <c r="H65" i="1"/>
  <c r="H64" i="1"/>
  <c r="H62" i="1"/>
  <c r="H61" i="1"/>
  <c r="H58" i="1"/>
  <c r="H57" i="1"/>
  <c r="H56" i="1"/>
  <c r="H55" i="1"/>
  <c r="H54" i="1"/>
  <c r="H53" i="1"/>
  <c r="H52" i="1"/>
  <c r="H49" i="1"/>
  <c r="H48" i="1"/>
  <c r="H47" i="1"/>
  <c r="H46" i="1"/>
  <c r="H45" i="1"/>
  <c r="H44" i="1"/>
  <c r="H43" i="1"/>
  <c r="H42" i="1"/>
  <c r="H41" i="1"/>
  <c r="H38" i="1"/>
  <c r="H37" i="1"/>
  <c r="H36" i="1"/>
  <c r="H32" i="1"/>
  <c r="H31" i="1"/>
  <c r="H30" i="1"/>
  <c r="H29" i="1"/>
  <c r="H28" i="1"/>
  <c r="H27" i="1"/>
  <c r="H26" i="1"/>
  <c r="H25" i="1"/>
  <c r="H24" i="1"/>
  <c r="H23" i="1"/>
  <c r="H22" i="1"/>
  <c r="H21" i="1"/>
  <c r="H20" i="1"/>
  <c r="H19" i="1"/>
  <c r="H18" i="1"/>
  <c r="H17" i="1"/>
  <c r="H16" i="1"/>
  <c r="H15" i="1"/>
  <c r="H14" i="1"/>
  <c r="H13" i="1"/>
  <c r="H12" i="1"/>
  <c r="H11" i="1"/>
  <c r="H10" i="1"/>
  <c r="H9" i="1"/>
  <c r="F65" i="1"/>
  <c r="F66" i="1"/>
  <c r="F67" i="1"/>
  <c r="F69" i="1"/>
  <c r="AC69" i="2" s="1"/>
  <c r="F68" i="1"/>
  <c r="F64" i="1"/>
  <c r="AC64" i="2" s="1"/>
  <c r="F62" i="1"/>
  <c r="F61" i="1"/>
  <c r="F59" i="1"/>
  <c r="F58" i="1"/>
  <c r="F57" i="1"/>
  <c r="F56" i="1"/>
  <c r="F55" i="1"/>
  <c r="F54" i="1"/>
  <c r="F53" i="1"/>
  <c r="F52" i="1"/>
  <c r="F49" i="1"/>
  <c r="F48" i="1"/>
  <c r="F47" i="1"/>
  <c r="F46" i="1"/>
  <c r="F45" i="1"/>
  <c r="F44" i="1"/>
  <c r="F43" i="1"/>
  <c r="F42" i="1"/>
  <c r="F41" i="1"/>
  <c r="F39" i="1"/>
  <c r="F38" i="1"/>
  <c r="F37" i="1"/>
  <c r="F36" i="1"/>
  <c r="AC36" i="2" s="1"/>
  <c r="F32" i="1"/>
  <c r="F31" i="1"/>
  <c r="F30" i="1"/>
  <c r="F29" i="1"/>
  <c r="F28" i="1"/>
  <c r="F27" i="1"/>
  <c r="F26" i="1"/>
  <c r="F25" i="1"/>
  <c r="F24" i="1"/>
  <c r="F23" i="1"/>
  <c r="F22" i="1"/>
  <c r="F21" i="1"/>
  <c r="F20" i="1"/>
  <c r="F19" i="1"/>
  <c r="F18" i="1"/>
  <c r="F17" i="1"/>
  <c r="F16" i="1"/>
  <c r="F15" i="1"/>
  <c r="F14" i="1"/>
  <c r="F13" i="1"/>
  <c r="F12" i="1"/>
  <c r="F11" i="1"/>
  <c r="F10" i="1"/>
  <c r="F9" i="1"/>
  <c r="D6" i="57" l="1"/>
  <c r="D5" i="70"/>
  <c r="B51" i="57" l="1"/>
  <c r="B50" i="57"/>
  <c r="D13" i="70"/>
  <c r="F5" i="58"/>
  <c r="E23" i="58"/>
  <c r="E24" i="58" s="1"/>
  <c r="B52" i="57" l="1"/>
  <c r="I9" i="19"/>
  <c r="D11" i="70"/>
  <c r="C3" i="4"/>
  <c r="U16" i="19"/>
  <c r="V16" i="19"/>
  <c r="W16" i="19"/>
  <c r="X16" i="19"/>
  <c r="Y16" i="19"/>
  <c r="Z16" i="19"/>
  <c r="AA16" i="19"/>
  <c r="N7" i="19" l="1"/>
  <c r="AA68" i="2"/>
  <c r="AA67" i="2"/>
  <c r="AA66" i="2"/>
  <c r="AA65" i="2"/>
  <c r="AA62" i="2"/>
  <c r="AA61" i="2"/>
  <c r="AA59" i="2"/>
  <c r="AA58" i="2"/>
  <c r="AA57" i="2"/>
  <c r="AA56" i="2"/>
  <c r="AA55" i="2"/>
  <c r="AA54" i="2"/>
  <c r="AA53" i="2"/>
  <c r="AA52" i="2"/>
  <c r="AA51" i="2"/>
  <c r="AA49" i="2"/>
  <c r="AA48" i="2"/>
  <c r="AA47" i="2"/>
  <c r="AA46" i="2"/>
  <c r="AA45" i="2"/>
  <c r="AA44" i="2"/>
  <c r="AA43" i="2"/>
  <c r="AA42" i="2"/>
  <c r="AA41" i="2"/>
  <c r="AA39" i="2"/>
  <c r="AA38" i="2"/>
  <c r="AB38" i="2" s="1"/>
  <c r="AA37" i="2"/>
  <c r="AB37" i="2" s="1"/>
  <c r="AA32" i="2"/>
  <c r="AB32" i="2" s="1"/>
  <c r="AA31" i="2"/>
  <c r="AB31" i="2" s="1"/>
  <c r="AA30" i="2"/>
  <c r="AB30" i="2" s="1"/>
  <c r="AA29" i="2"/>
  <c r="AB29" i="2" s="1"/>
  <c r="AA28" i="2"/>
  <c r="AB28" i="2" s="1"/>
  <c r="AA27" i="2"/>
  <c r="AB27" i="2" s="1"/>
  <c r="AA26" i="2"/>
  <c r="AB26" i="2" s="1"/>
  <c r="AA25" i="2"/>
  <c r="AB25" i="2" s="1"/>
  <c r="AA24" i="2"/>
  <c r="AB24" i="2" s="1"/>
  <c r="AA23" i="2"/>
  <c r="AB23" i="2" s="1"/>
  <c r="AA22" i="2"/>
  <c r="AB22" i="2" s="1"/>
  <c r="AA21" i="2"/>
  <c r="AB21" i="2" s="1"/>
  <c r="AA20" i="2"/>
  <c r="AB20" i="2" s="1"/>
  <c r="AA19" i="2"/>
  <c r="AB19" i="2" s="1"/>
  <c r="AA18" i="2"/>
  <c r="AB18" i="2" s="1"/>
  <c r="AA17" i="2"/>
  <c r="AB17" i="2" s="1"/>
  <c r="AA16" i="2"/>
  <c r="AB16" i="2" s="1"/>
  <c r="AA15" i="2"/>
  <c r="AB15" i="2" s="1"/>
  <c r="AA14" i="2"/>
  <c r="AB14" i="2" s="1"/>
  <c r="AA13" i="2"/>
  <c r="AB13" i="2" s="1"/>
  <c r="AA12" i="2"/>
  <c r="AB12" i="2" s="1"/>
  <c r="AA11" i="2"/>
  <c r="AB11" i="2" s="1"/>
  <c r="AA10" i="2"/>
  <c r="AB10" i="2" s="1"/>
  <c r="AA9" i="2"/>
  <c r="AB9" i="2" s="1"/>
  <c r="U8" i="2"/>
  <c r="V8" i="2"/>
  <c r="W8" i="2"/>
  <c r="X8" i="2"/>
  <c r="Y8" i="2"/>
  <c r="Z8" i="2"/>
  <c r="U40" i="2"/>
  <c r="V40" i="2"/>
  <c r="W40" i="2"/>
  <c r="X40" i="2"/>
  <c r="Y40" i="2"/>
  <c r="Z40" i="2"/>
  <c r="U50" i="2"/>
  <c r="V50" i="2"/>
  <c r="W50" i="2"/>
  <c r="X50" i="2"/>
  <c r="Y50" i="2"/>
  <c r="Z50" i="2"/>
  <c r="U72" i="2"/>
  <c r="V72" i="2"/>
  <c r="W72" i="2"/>
  <c r="X72" i="2"/>
  <c r="Y72" i="2"/>
  <c r="Z72" i="2"/>
  <c r="B26" i="2"/>
  <c r="B27" i="2"/>
  <c r="B28" i="2"/>
  <c r="B29" i="2"/>
  <c r="B30" i="2"/>
  <c r="B31" i="2"/>
  <c r="B32" i="2"/>
  <c r="B37" i="2"/>
  <c r="B38" i="2"/>
  <c r="B39" i="2"/>
  <c r="AB67" i="2" l="1"/>
  <c r="AC67" i="2"/>
  <c r="AB68" i="2"/>
  <c r="AC68" i="2"/>
  <c r="AB65" i="2"/>
  <c r="AC65" i="2"/>
  <c r="AB66" i="2"/>
  <c r="AC66" i="2"/>
  <c r="AB61" i="2"/>
  <c r="AC61" i="2"/>
  <c r="AB62" i="2"/>
  <c r="AC62" i="2"/>
  <c r="AC45" i="2"/>
  <c r="AB45" i="2"/>
  <c r="AC46" i="2"/>
  <c r="AB46" i="2"/>
  <c r="AC55" i="2"/>
  <c r="AB55" i="2"/>
  <c r="AC39" i="2"/>
  <c r="AB39" i="2"/>
  <c r="AC48" i="2"/>
  <c r="AB48" i="2"/>
  <c r="AC57" i="2"/>
  <c r="AB57" i="2"/>
  <c r="AC53" i="2"/>
  <c r="AB53" i="2"/>
  <c r="AC41" i="2"/>
  <c r="AB41" i="2"/>
  <c r="AC49" i="2"/>
  <c r="AB49" i="2"/>
  <c r="AC58" i="2"/>
  <c r="AB58" i="2"/>
  <c r="AC44" i="2"/>
  <c r="AB44" i="2"/>
  <c r="AC47" i="2"/>
  <c r="AB47" i="2"/>
  <c r="AC42" i="2"/>
  <c r="AB42" i="2"/>
  <c r="AC51" i="2"/>
  <c r="AB51" i="2"/>
  <c r="AC59" i="2"/>
  <c r="AB59" i="2"/>
  <c r="AC54" i="2"/>
  <c r="AB54" i="2"/>
  <c r="AC56" i="2"/>
  <c r="AB56" i="2"/>
  <c r="AC43" i="2"/>
  <c r="AB43" i="2"/>
  <c r="AC52" i="2"/>
  <c r="AB52" i="2"/>
  <c r="Y7" i="2"/>
  <c r="X7" i="2"/>
  <c r="W7" i="2"/>
  <c r="V7" i="2"/>
  <c r="U7" i="2"/>
  <c r="Z7" i="2"/>
  <c r="AC32" i="2"/>
  <c r="AC30" i="2"/>
  <c r="AC28" i="2"/>
  <c r="AC27" i="2" l="1"/>
  <c r="AC38" i="2"/>
  <c r="AC31" i="2"/>
  <c r="AC37" i="2"/>
  <c r="AC26" i="2"/>
  <c r="AC29" i="2"/>
  <c r="AC10" i="2" l="1"/>
  <c r="AC14" i="2"/>
  <c r="AC19" i="2"/>
  <c r="AC15" i="2"/>
  <c r="AC13" i="2"/>
  <c r="AC16" i="2"/>
  <c r="B25" i="2"/>
  <c r="B24" i="2"/>
  <c r="B23" i="2"/>
  <c r="B22" i="2"/>
  <c r="B21" i="2"/>
  <c r="B20" i="2"/>
  <c r="B19" i="2"/>
  <c r="B18" i="2"/>
  <c r="B17" i="2"/>
  <c r="B16" i="2"/>
  <c r="B15" i="2"/>
  <c r="B14" i="2"/>
  <c r="B13" i="2"/>
  <c r="B12" i="2"/>
  <c r="B11" i="2"/>
  <c r="B10" i="2"/>
  <c r="B9" i="2"/>
  <c r="AC18" i="2"/>
  <c r="AC21" i="2"/>
  <c r="AC22" i="2" l="1"/>
  <c r="AC11" i="2"/>
  <c r="AC17" i="2"/>
  <c r="AC20" i="2"/>
  <c r="AC12" i="2"/>
  <c r="B4" i="58" l="1"/>
  <c r="B5" i="58" s="1"/>
  <c r="B6" i="58" s="1"/>
  <c r="B7" i="58" s="1"/>
  <c r="B8" i="58" s="1"/>
  <c r="B9" i="58" s="1"/>
  <c r="B10" i="58" s="1"/>
  <c r="B11" i="58" s="1"/>
  <c r="B12" i="58" s="1"/>
  <c r="B13" i="58" s="1"/>
  <c r="B14" i="58" s="1"/>
  <c r="B15" i="58" s="1"/>
  <c r="B16" i="58" s="1"/>
  <c r="B17" i="58" s="1"/>
  <c r="D15" i="70"/>
  <c r="D16" i="70" s="1"/>
  <c r="E9" i="19" l="1"/>
  <c r="D8" i="1" l="1"/>
  <c r="D40" i="1"/>
  <c r="E77" i="1" s="1"/>
  <c r="D50" i="1"/>
  <c r="G3" i="58"/>
  <c r="F3" i="58" s="1"/>
  <c r="F4" i="58"/>
  <c r="F9" i="58"/>
  <c r="F6" i="58"/>
  <c r="F10" i="58"/>
  <c r="F11" i="58"/>
  <c r="F12" i="58"/>
  <c r="F14" i="58"/>
  <c r="E40" i="2"/>
  <c r="F40" i="2"/>
  <c r="C9" i="19"/>
  <c r="D9" i="19"/>
  <c r="E8" i="1"/>
  <c r="E40" i="1"/>
  <c r="E50" i="1"/>
  <c r="N16" i="19"/>
  <c r="O16" i="19"/>
  <c r="P16" i="19"/>
  <c r="Q16" i="19"/>
  <c r="R16" i="19"/>
  <c r="L16" i="19"/>
  <c r="M16" i="19"/>
  <c r="G16" i="19"/>
  <c r="H16" i="19"/>
  <c r="I16" i="19"/>
  <c r="J16" i="19"/>
  <c r="K16" i="19"/>
  <c r="P40" i="2"/>
  <c r="D40" i="2"/>
  <c r="Q40" i="2"/>
  <c r="B72" i="2"/>
  <c r="B62" i="2"/>
  <c r="B61" i="2"/>
  <c r="B60" i="2"/>
  <c r="B48" i="2"/>
  <c r="B47" i="2"/>
  <c r="B46" i="2"/>
  <c r="B45" i="2"/>
  <c r="B44" i="2"/>
  <c r="B43" i="2"/>
  <c r="E60" i="1"/>
  <c r="F50" i="2"/>
  <c r="G50" i="2"/>
  <c r="H50" i="2"/>
  <c r="I50" i="2"/>
  <c r="J50" i="2"/>
  <c r="K50" i="2"/>
  <c r="L50" i="2"/>
  <c r="M50" i="2"/>
  <c r="N50" i="2"/>
  <c r="O50" i="2"/>
  <c r="P50" i="2"/>
  <c r="Q50" i="2"/>
  <c r="R50" i="2"/>
  <c r="S50" i="2"/>
  <c r="T50" i="2"/>
  <c r="O40" i="2"/>
  <c r="N40" i="2"/>
  <c r="M40" i="2"/>
  <c r="L40" i="2"/>
  <c r="K40" i="2"/>
  <c r="J40" i="2"/>
  <c r="I40" i="2"/>
  <c r="H40" i="2"/>
  <c r="G40" i="2"/>
  <c r="T8" i="2"/>
  <c r="S8" i="2"/>
  <c r="R8" i="2"/>
  <c r="Q8" i="2"/>
  <c r="P8" i="2"/>
  <c r="O8" i="2"/>
  <c r="N8" i="2"/>
  <c r="M8" i="2"/>
  <c r="L8" i="2"/>
  <c r="K8" i="2"/>
  <c r="J8" i="2"/>
  <c r="I8" i="2"/>
  <c r="H8" i="2"/>
  <c r="G8" i="2"/>
  <c r="F8" i="2"/>
  <c r="T40" i="2"/>
  <c r="S40" i="2"/>
  <c r="R40" i="2"/>
  <c r="C8" i="2"/>
  <c r="C40" i="2"/>
  <c r="C50" i="2"/>
  <c r="D8" i="2"/>
  <c r="D50" i="2"/>
  <c r="E8" i="2"/>
  <c r="E50" i="2"/>
  <c r="B49" i="2"/>
  <c r="B42" i="2"/>
  <c r="B41" i="2"/>
  <c r="B40" i="2"/>
  <c r="B8" i="2"/>
  <c r="AC25" i="2"/>
  <c r="D16" i="19"/>
  <c r="E16" i="19"/>
  <c r="F16" i="19"/>
  <c r="S16" i="19"/>
  <c r="T16" i="19"/>
  <c r="B50" i="2"/>
  <c r="B51" i="2"/>
  <c r="B52" i="2"/>
  <c r="B53" i="2"/>
  <c r="B54" i="2"/>
  <c r="B55" i="2"/>
  <c r="B56" i="2"/>
  <c r="B57" i="2"/>
  <c r="B58" i="2"/>
  <c r="B59" i="2"/>
  <c r="B6" i="2"/>
  <c r="N76" i="2" l="1"/>
  <c r="N71" i="2" s="1"/>
  <c r="F18" i="58"/>
  <c r="F76" i="2"/>
  <c r="F71" i="2" s="1"/>
  <c r="K76" i="2"/>
  <c r="D76" i="2"/>
  <c r="D71" i="2" s="1"/>
  <c r="E76" i="2"/>
  <c r="E71" i="2" s="1"/>
  <c r="G76" i="2"/>
  <c r="H76" i="2"/>
  <c r="P76" i="2"/>
  <c r="R76" i="2"/>
  <c r="R71" i="2" s="1"/>
  <c r="M76" i="2"/>
  <c r="M71" i="2" s="1"/>
  <c r="I76" i="2"/>
  <c r="Q76" i="2"/>
  <c r="C76" i="2"/>
  <c r="J76" i="2"/>
  <c r="S76" i="2"/>
  <c r="O76" i="2"/>
  <c r="L76" i="2"/>
  <c r="T76" i="2"/>
  <c r="K71" i="2"/>
  <c r="H39" i="1"/>
  <c r="I39" i="1"/>
  <c r="E76" i="1"/>
  <c r="J70" i="1"/>
  <c r="D71" i="1" s="1"/>
  <c r="E7" i="1"/>
  <c r="E78" i="1"/>
  <c r="H60" i="1"/>
  <c r="I60" i="1"/>
  <c r="D79" i="1" s="1"/>
  <c r="F40" i="1"/>
  <c r="F8" i="1"/>
  <c r="F50" i="1"/>
  <c r="AA60" i="2"/>
  <c r="AB60" i="2" s="1"/>
  <c r="AA50" i="2"/>
  <c r="AB50" i="2" s="1"/>
  <c r="AA8" i="2"/>
  <c r="AB8" i="2" s="1"/>
  <c r="AA40" i="2"/>
  <c r="AB40" i="2" s="1"/>
  <c r="AC24" i="2"/>
  <c r="AC9" i="2"/>
  <c r="AC23" i="2"/>
  <c r="N70" i="2" l="1"/>
  <c r="E70" i="2"/>
  <c r="D70" i="2"/>
  <c r="M70" i="2"/>
  <c r="R70" i="2"/>
  <c r="F70" i="2"/>
  <c r="H71" i="2"/>
  <c r="C71" i="2"/>
  <c r="P71" i="2"/>
  <c r="T71" i="2"/>
  <c r="G71" i="2"/>
  <c r="L71" i="2"/>
  <c r="O71" i="2"/>
  <c r="S71" i="2"/>
  <c r="Q71" i="2"/>
  <c r="J71" i="2"/>
  <c r="I71" i="2"/>
  <c r="AC50" i="2"/>
  <c r="K70" i="2"/>
  <c r="AC40" i="2"/>
  <c r="H71" i="1"/>
  <c r="D70" i="1"/>
  <c r="D73" i="1" s="1"/>
  <c r="F71" i="1"/>
  <c r="J70" i="2" l="1"/>
  <c r="I70" i="2"/>
  <c r="P70" i="2"/>
  <c r="C70" i="2"/>
  <c r="Q70" i="2"/>
  <c r="H70" i="2"/>
  <c r="S70" i="2"/>
  <c r="O70" i="2"/>
  <c r="L70" i="2"/>
  <c r="G70" i="2"/>
  <c r="T70" i="2"/>
  <c r="AA71" i="2"/>
  <c r="H70" i="1"/>
  <c r="E80" i="1"/>
  <c r="I70" i="1"/>
  <c r="D80" i="1" s="1"/>
  <c r="AA70" i="2" l="1"/>
  <c r="AB70" i="2" s="1"/>
  <c r="AB71" i="2"/>
  <c r="M77" i="2"/>
  <c r="N77" i="2"/>
  <c r="R77" i="2"/>
  <c r="E77" i="2"/>
  <c r="K77" i="2"/>
  <c r="F77" i="2"/>
  <c r="D77" i="2"/>
  <c r="O77" i="2"/>
  <c r="C77" i="2"/>
  <c r="T77" i="2"/>
  <c r="S77" i="2"/>
  <c r="P77" i="2"/>
  <c r="G77" i="2"/>
  <c r="H77" i="2"/>
  <c r="I77" i="2"/>
  <c r="L77" i="2"/>
  <c r="Q77" i="2"/>
  <c r="J77" i="2"/>
  <c r="AC71" i="2"/>
  <c r="D72" i="1"/>
  <c r="E81" i="1" s="1"/>
  <c r="E82" i="1" s="1"/>
  <c r="H73" i="1"/>
  <c r="F73" i="1"/>
  <c r="H72" i="1" l="1"/>
  <c r="AA77" i="2"/>
  <c r="I72" i="1"/>
  <c r="D81" i="1" s="1"/>
  <c r="D7" i="1"/>
  <c r="F81" i="1"/>
  <c r="F79" i="1"/>
  <c r="F77" i="1"/>
  <c r="F76" i="1"/>
  <c r="F78" i="1"/>
  <c r="F80" i="1"/>
  <c r="F82" i="1" l="1"/>
  <c r="F60" i="1" l="1"/>
  <c r="AC60" i="2" s="1"/>
  <c r="F70" i="1"/>
  <c r="AC70" i="2" s="1"/>
  <c r="F72" i="1" l="1"/>
  <c r="I50" i="1"/>
  <c r="D78" i="1" s="1"/>
  <c r="F7" i="1"/>
  <c r="H7" i="1" s="1"/>
  <c r="H50" i="1"/>
  <c r="H74" i="1" s="1"/>
  <c r="J78" i="2" l="1"/>
  <c r="R78" i="2"/>
  <c r="L78" i="2"/>
  <c r="K78" i="2"/>
  <c r="S78" i="2"/>
  <c r="D78" i="2"/>
  <c r="T78" i="2"/>
  <c r="Q78" i="2"/>
  <c r="E78" i="2"/>
  <c r="M78" i="2"/>
  <c r="C78" i="2"/>
  <c r="C73" i="2" s="1"/>
  <c r="F78" i="2"/>
  <c r="N78" i="2"/>
  <c r="I78" i="2"/>
  <c r="G78" i="2"/>
  <c r="O78" i="2"/>
  <c r="H78" i="2"/>
  <c r="P78" i="2"/>
  <c r="O73" i="2" l="1"/>
  <c r="O72" i="2" s="1"/>
  <c r="O7" i="2" s="1"/>
  <c r="G73" i="2"/>
  <c r="G72" i="2" s="1"/>
  <c r="G7" i="2" s="1"/>
  <c r="I73" i="2"/>
  <c r="I72" i="2" s="1"/>
  <c r="I7" i="2" s="1"/>
  <c r="D73" i="2"/>
  <c r="D72" i="2" s="1"/>
  <c r="D7" i="2" s="1"/>
  <c r="N73" i="2"/>
  <c r="N72" i="2" s="1"/>
  <c r="N7" i="2" s="1"/>
  <c r="F73" i="2"/>
  <c r="F72" i="2" s="1"/>
  <c r="F7" i="2" s="1"/>
  <c r="K73" i="2"/>
  <c r="K72" i="2" s="1"/>
  <c r="K7" i="2" s="1"/>
  <c r="E73" i="2"/>
  <c r="E72" i="2" s="1"/>
  <c r="E7" i="2" s="1"/>
  <c r="H73" i="2"/>
  <c r="H72" i="2" s="1"/>
  <c r="H7" i="2" s="1"/>
  <c r="Q73" i="2"/>
  <c r="Q72" i="2" s="1"/>
  <c r="Q7" i="2" s="1"/>
  <c r="T73" i="2"/>
  <c r="T72" i="2" s="1"/>
  <c r="T7" i="2" s="1"/>
  <c r="S73" i="2"/>
  <c r="S72" i="2" s="1"/>
  <c r="S7" i="2" s="1"/>
  <c r="L73" i="2"/>
  <c r="L72" i="2" s="1"/>
  <c r="L7" i="2" s="1"/>
  <c r="P73" i="2"/>
  <c r="P72" i="2" s="1"/>
  <c r="P7" i="2" s="1"/>
  <c r="M73" i="2"/>
  <c r="M72" i="2" s="1"/>
  <c r="M7" i="2" s="1"/>
  <c r="R73" i="2"/>
  <c r="R72" i="2" s="1"/>
  <c r="R7" i="2" s="1"/>
  <c r="J73" i="2"/>
  <c r="J72" i="2" s="1"/>
  <c r="J7" i="2" s="1"/>
  <c r="AA78" i="2"/>
  <c r="C72" i="2" l="1"/>
  <c r="AA73" i="2"/>
  <c r="AB73" i="2" l="1"/>
  <c r="AC73" i="2"/>
  <c r="AA72" i="2"/>
  <c r="C7" i="2"/>
  <c r="AB72" i="2" l="1"/>
  <c r="AC72" i="2"/>
  <c r="D17" i="19"/>
  <c r="AA7" i="2"/>
  <c r="D18" i="19" l="1"/>
  <c r="AB7" i="2"/>
  <c r="AB74" i="2" s="1"/>
  <c r="H3" i="2" s="1"/>
  <c r="F9" i="19" s="1"/>
  <c r="E17" i="19"/>
  <c r="F17" i="19" s="1"/>
  <c r="G17" i="19" s="1"/>
  <c r="H17" i="19" s="1"/>
  <c r="I17" i="19" s="1"/>
  <c r="J17" i="19" s="1"/>
  <c r="K17" i="19" s="1"/>
  <c r="L17" i="19" s="1"/>
  <c r="M17" i="19" s="1"/>
  <c r="N17" i="19" s="1"/>
  <c r="O17" i="19" s="1"/>
  <c r="P17" i="19" s="1"/>
  <c r="Q17" i="19" s="1"/>
  <c r="R17" i="19" s="1"/>
  <c r="S17" i="19" s="1"/>
  <c r="T17" i="19" s="1"/>
  <c r="U17" i="19" s="1"/>
  <c r="V17" i="19" s="1"/>
  <c r="W17" i="19" s="1"/>
  <c r="X17" i="19" s="1"/>
  <c r="Y17" i="19" s="1"/>
  <c r="Z17" i="19" s="1"/>
  <c r="AA17" i="19" s="1"/>
  <c r="E18" i="19" l="1"/>
  <c r="F18" i="19" s="1"/>
  <c r="G18" i="19" s="1"/>
  <c r="H18" i="19" s="1"/>
  <c r="I18" i="19" s="1"/>
  <c r="J18" i="19" s="1"/>
  <c r="K18" i="19" s="1"/>
  <c r="L18" i="19" s="1"/>
  <c r="M18" i="19" s="1"/>
  <c r="N18" i="19" s="1"/>
  <c r="O18" i="19" s="1"/>
  <c r="P18" i="19" s="1"/>
  <c r="Q18" i="19" s="1"/>
  <c r="R18" i="19" s="1"/>
  <c r="S18" i="19" s="1"/>
  <c r="T18" i="19" s="1"/>
  <c r="U18" i="19" s="1"/>
  <c r="V18" i="19" s="1"/>
  <c r="W18" i="19" s="1"/>
  <c r="X18" i="19" s="1"/>
  <c r="Y18" i="19" s="1"/>
  <c r="Z18" i="19" s="1"/>
  <c r="AA18" i="19" s="1"/>
  <c r="G10" i="19"/>
  <c r="G9" i="19"/>
  <c r="H9" i="19"/>
  <c r="C6" i="4" s="1"/>
  <c r="C13" i="4" s="1"/>
  <c r="J9" i="19"/>
  <c r="J10" i="19" s="1"/>
  <c r="L9" i="19"/>
  <c r="K9" i="19" l="1"/>
  <c r="L10" i="19"/>
  <c r="N10" i="19" s="1"/>
  <c r="E7" i="4"/>
  <c r="N9" i="19"/>
  <c r="E13" i="4" l="1"/>
  <c r="F7" i="4"/>
  <c r="B14" i="4" s="1"/>
  <c r="E21" i="4" s="1"/>
  <c r="D20" i="19"/>
  <c r="D19" i="19"/>
  <c r="E20" i="19"/>
  <c r="G20" i="19"/>
  <c r="D21" i="19" l="1"/>
  <c r="E19" i="19" s="1"/>
  <c r="E21" i="19" s="1"/>
  <c r="F20" i="19"/>
  <c r="F19" i="19"/>
  <c r="F21" i="19" l="1"/>
  <c r="G19" i="19" s="1"/>
  <c r="G21" i="19" s="1"/>
  <c r="H20" i="19"/>
  <c r="H19" i="19"/>
  <c r="H21" i="19" l="1"/>
  <c r="I20" i="19" l="1"/>
  <c r="I19" i="19"/>
  <c r="I21" i="19" l="1"/>
  <c r="J20" i="19" l="1"/>
  <c r="J19" i="19"/>
  <c r="J21" i="19" l="1"/>
  <c r="K20" i="19" l="1"/>
  <c r="K19" i="19"/>
  <c r="K21" i="19" l="1"/>
  <c r="L20" i="19" l="1"/>
  <c r="L19" i="19"/>
  <c r="L21" i="19" l="1"/>
  <c r="M20" i="19" l="1"/>
  <c r="M19" i="19"/>
  <c r="M21" i="19" l="1"/>
  <c r="N20" i="19" l="1"/>
  <c r="N19" i="19"/>
  <c r="N21" i="19" l="1"/>
  <c r="O20" i="19" l="1"/>
  <c r="O19" i="19"/>
  <c r="O21" i="19" l="1"/>
  <c r="P20" i="19" l="1"/>
  <c r="P19" i="19"/>
  <c r="P21" i="19" l="1"/>
  <c r="Q20" i="19" l="1"/>
  <c r="Q19" i="19"/>
  <c r="Q21" i="19" l="1"/>
  <c r="R20" i="19" l="1"/>
  <c r="R19" i="19"/>
  <c r="R21" i="19" l="1"/>
  <c r="S20" i="19" l="1"/>
  <c r="S19" i="19"/>
  <c r="S21" i="19" l="1"/>
  <c r="T20" i="19" l="1"/>
  <c r="T19" i="19"/>
  <c r="T21" i="19" l="1"/>
  <c r="U20" i="19" s="1"/>
  <c r="U19" i="19" l="1"/>
  <c r="U21" i="19" s="1"/>
  <c r="V20" i="19" l="1"/>
  <c r="V19" i="19"/>
  <c r="V21" i="19" l="1"/>
  <c r="W19" i="19" s="1"/>
  <c r="W20" i="19"/>
  <c r="W21" i="19" l="1"/>
  <c r="X20" i="19" s="1"/>
  <c r="X19" i="19" l="1"/>
  <c r="X21" i="19" s="1"/>
  <c r="Y20" i="19" l="1"/>
  <c r="Y19" i="19"/>
  <c r="Y21" i="19" l="1"/>
  <c r="Z20" i="19" l="1"/>
  <c r="Z19" i="19"/>
  <c r="Z21" i="19" l="1"/>
  <c r="AA20" i="19" l="1"/>
  <c r="AA19" i="19"/>
  <c r="AB19" i="19" s="1"/>
  <c r="AC19" i="19" s="1"/>
  <c r="AA21" i="19" l="1"/>
  <c r="AB20" i="19"/>
  <c r="AC20" i="19" s="1"/>
</calcChain>
</file>

<file path=xl/sharedStrings.xml><?xml version="1.0" encoding="utf-8"?>
<sst xmlns="http://schemas.openxmlformats.org/spreadsheetml/2006/main" count="320" uniqueCount="252">
  <si>
    <t>Descrizione</t>
  </si>
  <si>
    <t>Totale</t>
  </si>
  <si>
    <t>Voci di spesa</t>
  </si>
  <si>
    <t>(euro)</t>
  </si>
  <si>
    <t>Controllo</t>
  </si>
  <si>
    <t>Check</t>
  </si>
  <si>
    <t>FABBISOGNO</t>
  </si>
  <si>
    <t>Importi</t>
  </si>
  <si>
    <t>FONTI DI COPERTURA</t>
  </si>
  <si>
    <t>Altri finanziamenti a m/l termine</t>
  </si>
  <si>
    <t>Totale fabbisogni</t>
  </si>
  <si>
    <t>Totale fonti</t>
  </si>
  <si>
    <t>Spese non agevolabili</t>
  </si>
  <si>
    <t>Avanzamento % spesa</t>
  </si>
  <si>
    <t>Avanzamento spesa - dato cumulato</t>
  </si>
  <si>
    <t>Importo contributo richiesto cumulato</t>
  </si>
  <si>
    <t>Ok predisposto</t>
  </si>
  <si>
    <t>Nome e Cognome del Rappresentante Legale</t>
  </si>
  <si>
    <r>
      <t>Firma digitale del legale rappresentante</t>
    </r>
    <r>
      <rPr>
        <vertAlign val="superscript"/>
        <sz val="8"/>
        <color theme="1"/>
        <rFont val="Calibri"/>
        <family val="2"/>
      </rPr>
      <t>*</t>
    </r>
  </si>
  <si>
    <t>Modalità erogazione contributo</t>
  </si>
  <si>
    <t>1 - con anticipazione</t>
  </si>
  <si>
    <t>2 - avanzamento lavori</t>
  </si>
  <si>
    <t>(valore % contributo)</t>
  </si>
  <si>
    <t>Avanzamento della spesa[1]</t>
  </si>
  <si>
    <t>Avanzamento della spesa[2]</t>
  </si>
  <si>
    <t>Avanzamento della spesa</t>
  </si>
  <si>
    <t>Anticipazione contributo</t>
  </si>
  <si>
    <t>(valore %)</t>
  </si>
  <si>
    <t>1° Acconto</t>
  </si>
  <si>
    <t>Saldo</t>
  </si>
  <si>
    <t>Importo contributo richiesto 1 - con anticipazione</t>
  </si>
  <si>
    <t>Importo contributo richiesto 2  - avanzamento lavori</t>
  </si>
  <si>
    <t>Conto economico</t>
  </si>
  <si>
    <t>Importo totale spese ammissibili</t>
  </si>
  <si>
    <t>Tipologia Soggetto</t>
  </si>
  <si>
    <t>Spese ammissibili a contributo</t>
  </si>
  <si>
    <t>Max contributo singolo</t>
  </si>
  <si>
    <t>Forma Singola</t>
  </si>
  <si>
    <t>Forma Associata</t>
  </si>
  <si>
    <t>Denominazione</t>
  </si>
  <si>
    <t>Nominativo:</t>
  </si>
  <si>
    <t>Mail:</t>
  </si>
  <si>
    <t>Tel:</t>
  </si>
  <si>
    <t>Fax:</t>
  </si>
  <si>
    <t xml:space="preserve">Recapiti della persona di riferimento </t>
  </si>
  <si>
    <t>Codice Fiscale</t>
  </si>
  <si>
    <t>P. IVA</t>
  </si>
  <si>
    <t>Via / Piazza</t>
  </si>
  <si>
    <t>CAP</t>
  </si>
  <si>
    <t>Comune</t>
  </si>
  <si>
    <t>Provincia</t>
  </si>
  <si>
    <t>Telefono</t>
  </si>
  <si>
    <t>E-mail</t>
  </si>
  <si>
    <t xml:space="preserve">Stato estero </t>
  </si>
  <si>
    <t>Posta Elettronica Certificata (PEC)</t>
  </si>
  <si>
    <t>Estremi atto</t>
  </si>
  <si>
    <t>Scadenza</t>
  </si>
  <si>
    <t>Capitale sociale</t>
  </si>
  <si>
    <t>Capitale Versato</t>
  </si>
  <si>
    <t>n</t>
  </si>
  <si>
    <t>N° Max Caratteri</t>
  </si>
  <si>
    <t>B. Articolazione temporale delle richieste di erogazione del contributo (importi in euro)</t>
  </si>
  <si>
    <t>Data iscrizione</t>
  </si>
  <si>
    <t>in regime di contabilità ordinaria</t>
  </si>
  <si>
    <t>in regime di contabilità non ordinaria</t>
  </si>
  <si>
    <t>Campo obbligatorio</t>
  </si>
  <si>
    <t>N° civivo</t>
  </si>
  <si>
    <t>Sito Internet</t>
  </si>
  <si>
    <t>Check coerenza articolazione temporale con Tab. 1 - Quadro dettaglio costo intervento:</t>
  </si>
  <si>
    <t>Agevolazioni concedibili per il progetto</t>
  </si>
  <si>
    <t>RICHIEDE</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</si>
  <si>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</si>
  <si>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</si>
  <si>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</si>
  <si>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t>
  </si>
  <si>
    <t>al fine della realizzazione del progetto di cui al presente Formulario, un contributo pari a €:</t>
  </si>
  <si>
    <t>1) Dati Generali</t>
  </si>
  <si>
    <t>2) Codice Fiscale/P.IVA</t>
  </si>
  <si>
    <t>4) Eventuale sede operativa se diversa dalla legale</t>
  </si>
  <si>
    <t>FORMULARIO</t>
  </si>
  <si>
    <t>A. Determinazione del contributo concedibile (RIEPILOGO)</t>
  </si>
  <si>
    <t>Spese non ammissibili (diverse da IVA non ammisibile)</t>
  </si>
  <si>
    <r>
      <t>Altre disponibilità (specificare)</t>
    </r>
    <r>
      <rPr>
        <vertAlign val="superscript"/>
        <sz val="8"/>
        <color rgb="FF00000A"/>
        <rFont val="Calibri"/>
        <family val="2"/>
      </rPr>
      <t>3</t>
    </r>
    <r>
      <rPr>
        <sz val="8"/>
        <color rgb="FF00000A"/>
        <rFont val="Calibri"/>
        <family val="2"/>
      </rPr>
      <t>:</t>
    </r>
  </si>
  <si>
    <t xml:space="preserve">Titolo del progetto </t>
  </si>
  <si>
    <t xml:space="preserve">Abstract del progetto – sintesi del progetto </t>
  </si>
  <si>
    <t>Elementi progettuali</t>
  </si>
  <si>
    <t>u</t>
  </si>
  <si>
    <t>mese 1</t>
  </si>
  <si>
    <t>mese 2</t>
  </si>
  <si>
    <t>mese 3</t>
  </si>
  <si>
    <t>mese 4</t>
  </si>
  <si>
    <t>mese 5</t>
  </si>
  <si>
    <t>mese 6</t>
  </si>
  <si>
    <t>Mezzi propri</t>
  </si>
  <si>
    <t>Soglia
(valori max su costo totale ammissibile)</t>
  </si>
  <si>
    <t>mese 7</t>
  </si>
  <si>
    <t>mese 8</t>
  </si>
  <si>
    <t>mese 9</t>
  </si>
  <si>
    <t>mese 10</t>
  </si>
  <si>
    <t>mese 11</t>
  </si>
  <si>
    <t>mese 12</t>
  </si>
  <si>
    <t>mese 13</t>
  </si>
  <si>
    <t>mese 14</t>
  </si>
  <si>
    <t>mese 15</t>
  </si>
  <si>
    <t>mese 16</t>
  </si>
  <si>
    <t>mese 17</t>
  </si>
  <si>
    <t>mese 18</t>
  </si>
  <si>
    <t>si</t>
  </si>
  <si>
    <t>no</t>
  </si>
  <si>
    <t>OdR</t>
  </si>
  <si>
    <t>D) Altri costi di esercizio</t>
  </si>
  <si>
    <t>RI</t>
  </si>
  <si>
    <t>SS</t>
  </si>
  <si>
    <t>Alto, per i livelli dirigenziali</t>
  </si>
  <si>
    <t>Medio, per i livelli di quadro</t>
  </si>
  <si>
    <t>Basso, per i livelli di impiegato / operaio</t>
  </si>
  <si>
    <t>imprese</t>
  </si>
  <si>
    <t>università</t>
  </si>
  <si>
    <t>Alto, per Professore Ordinario</t>
  </si>
  <si>
    <t>Medio, per Professore Associato</t>
  </si>
  <si>
    <t>Basso, per Ricercatore / Tecnico Amministrativo</t>
  </si>
  <si>
    <t>Costi personale UCS</t>
  </si>
  <si>
    <t>OdR Altro</t>
  </si>
  <si>
    <t>Alto, per Dirigente di Ricerca e Tecnologo di I livello / Primo Ricercatore e Tecnologo II° livello</t>
  </si>
  <si>
    <t>Medio, per Ricercatore e Tecnologo di III livello</t>
  </si>
  <si>
    <t>Basso, per Ricercatore e Tecnologo di IV, V, VI e VII livello / Collaboratore Tecnico (CTER) / Collaboratore Amministrativo</t>
  </si>
  <si>
    <t>Livelli</t>
  </si>
  <si>
    <t>Costo Orario (€)</t>
  </si>
  <si>
    <t>Codice UCS corrispondente in elenco</t>
  </si>
  <si>
    <t>Attività</t>
  </si>
  <si>
    <t>15 punti percentuali in forza delle disposizioni di cui all’Art. 25(6)(b)(iv) GBER</t>
  </si>
  <si>
    <t>25 punti percentuali  in forza delle disposizioni di cui all’Art. 25(6)(d)(iii) GBER</t>
  </si>
  <si>
    <t>Ulteriori Maggiorazioni Intensità</t>
  </si>
  <si>
    <t>mese 19</t>
  </si>
  <si>
    <t>mese 20</t>
  </si>
  <si>
    <t>mese 21</t>
  </si>
  <si>
    <t>mese 22</t>
  </si>
  <si>
    <t>mese 23</t>
  </si>
  <si>
    <t>mese 24</t>
  </si>
  <si>
    <t>Aiuto concedibile 
ex par. 3.5 Avviso
(euro)</t>
  </si>
  <si>
    <t>Forma Giuridica</t>
  </si>
  <si>
    <t>Riduzione importo aiuto richiedibile</t>
  </si>
  <si>
    <t>Campo controllo eventuale riduzione importo aiuto concedibile</t>
  </si>
  <si>
    <t>Percentuale riduzione importo aiuto concedibile</t>
  </si>
  <si>
    <t>Importo minimo progetto</t>
  </si>
  <si>
    <r>
      <rPr>
        <b/>
        <sz val="12"/>
        <color theme="0"/>
        <rFont val="Calibri"/>
        <family val="2"/>
      </rPr>
      <t>Compilare le pertinenti celle in bianco</t>
    </r>
    <r>
      <rPr>
        <b/>
        <sz val="10"/>
        <color theme="0"/>
        <rFont val="Calibri"/>
        <family val="2"/>
      </rPr>
      <t xml:space="preserve">
Nota 1: Il dato va fornito obbligatoriamente. Nel caso di IVA non recuperabile (quindi IVA spesa ammissibile) riportare valore 0.</t>
    </r>
  </si>
  <si>
    <r>
      <t>IVA</t>
    </r>
    <r>
      <rPr>
        <vertAlign val="superscript"/>
        <sz val="8"/>
        <color rgb="FF00000A"/>
        <rFont val="Calibri"/>
        <family val="2"/>
      </rPr>
      <t>1</t>
    </r>
  </si>
  <si>
    <t>Check selezione ulteriori maggiorazioni intensità di aiuto</t>
  </si>
  <si>
    <r>
      <t xml:space="preserve">Selezionare modalità di erogazione prescelta
</t>
    </r>
    <r>
      <rPr>
        <b/>
        <i/>
        <sz val="11"/>
        <color theme="0"/>
        <rFont val="Calibri"/>
        <family val="2"/>
      </rPr>
      <t>1= con anticipazione
2= senza anticipazione</t>
    </r>
  </si>
  <si>
    <t>Campo controllo modalità di erogazione prescelta</t>
  </si>
  <si>
    <r>
      <t>ATTENZIONE: La mancata o non corretta predisposizione dei campi obbligatori non consente il perfezionamento della definizione del presente formulario. Il presente foglio restituisce "</t>
    </r>
    <r>
      <rPr>
        <b/>
        <sz val="16"/>
        <color theme="0"/>
        <rFont val="Calibri"/>
        <family val="2"/>
      </rPr>
      <t>OK</t>
    </r>
    <r>
      <rPr>
        <b/>
        <sz val="12"/>
        <color theme="0"/>
        <rFont val="Calibri"/>
        <family val="2"/>
      </rPr>
      <t>" a seguito della corretta predisposizione del presente foglio e dei pertinenti fogli relativi alla Sezione 2 - Anagrafica</t>
    </r>
  </si>
  <si>
    <r>
      <t xml:space="preserve">SEZIONE 3 - Descrizione intervento
</t>
    </r>
    <r>
      <rPr>
        <b/>
        <i/>
        <u/>
        <sz val="12"/>
        <color theme="0"/>
        <rFont val="Calibri"/>
        <family val="2"/>
      </rPr>
      <t>(alimentare le celle in bianco)</t>
    </r>
  </si>
  <si>
    <t>1. Quadro di dettaglio del costo totale del progetto</t>
  </si>
  <si>
    <t>I-A</t>
  </si>
  <si>
    <t>I-M</t>
  </si>
  <si>
    <t>I-B</t>
  </si>
  <si>
    <t>Uni-A</t>
  </si>
  <si>
    <t>Uni-M</t>
  </si>
  <si>
    <t>Uni-B</t>
  </si>
  <si>
    <t>Università</t>
  </si>
  <si>
    <t>EPR</t>
  </si>
  <si>
    <t>OdR Privato</t>
  </si>
  <si>
    <t>EPR-A</t>
  </si>
  <si>
    <t>EPR-M</t>
  </si>
  <si>
    <t>EPR-B</t>
  </si>
  <si>
    <t>AVVISO PUBBLICO
PR CALABRIA FESR FSE 2021 – 2027
PRIORITA’ 1
Una Calabria più competitiva e intelligente
AZIONE 1.1.2
Sostegno alla creazione e al consolidamento di startup innovative a alta intensità di applicazione di conoscenza e alle iniziative di spin-off della ricerca nelle Aree e nelle traiettorie prioritarie della S3
AVVISO PUBBLICO
Sostenere e far crescere nuove imprese</t>
  </si>
  <si>
    <t>PMI</t>
  </si>
  <si>
    <t>Persone fisiche</t>
  </si>
  <si>
    <t>Indicare la tipologia del Soggetto Richiedente</t>
  </si>
  <si>
    <t>Linea di intervento</t>
  </si>
  <si>
    <t>Check Foglio INFO</t>
  </si>
  <si>
    <t>SEZIONE 1 - Informazioni preliminari</t>
  </si>
  <si>
    <t>Tipologia soggetto richiedente</t>
  </si>
  <si>
    <t>Legale rappresentante o persona fisica richiedente</t>
  </si>
  <si>
    <t>3) Sede legale o Dati persona fisica richiedente</t>
  </si>
  <si>
    <t>SEZIONE 2 - ANAGRAFICA RICHIEDENTE</t>
  </si>
  <si>
    <t>Denominazione Registro/Albo</t>
  </si>
  <si>
    <t>Denominazione PMI oppure Denominazione Persona fisica di riferimento</t>
  </si>
  <si>
    <t>Campo obbligatorio - solo per PMI</t>
  </si>
  <si>
    <t>Spese Ammissibili</t>
  </si>
  <si>
    <r>
      <t xml:space="preserve">Nota bene: compilare le celle in bianco relativamente alla spesa ammissibile e, se del caso, non ammissibile. Vanno fornite, in relazione a ciascun importo, le informazioni sulla voce di spesa ed una sua breve descrizione. La mancata compilazione non consente la produzione del Formulario in maniera completa e funzionale alla presentazione della domanda. </t>
    </r>
    <r>
      <rPr>
        <b/>
        <u/>
        <sz val="12"/>
        <color theme="0"/>
        <rFont val="Calibri"/>
        <family val="2"/>
      </rPr>
      <t>Nel caso di IVA non recuperabile, le spese ammissibili potranno essere esposte comprensive d'IVA.</t>
    </r>
  </si>
  <si>
    <t xml:space="preserve">A) Spese relative a strumentazione e attrezzature </t>
  </si>
  <si>
    <t xml:space="preserve">B) Spese per attivi immateriali relativi a ricerca contrattuale, brevetti acquisiti o ottenuti in licenza da fonti esterne  </t>
  </si>
  <si>
    <t xml:space="preserve">C) Spese per i servizi di consulenza  </t>
  </si>
  <si>
    <t>E) Spese di personale</t>
  </si>
  <si>
    <t>F) Spese generali</t>
  </si>
  <si>
    <t>Importo massimo investimento</t>
  </si>
  <si>
    <t>Soglie voci di spesa</t>
  </si>
  <si>
    <t>servizi di incubazione e di accelerazione</t>
  </si>
  <si>
    <t>Servizi di incubazione e di accelerazione</t>
  </si>
  <si>
    <t>a, b, c</t>
  </si>
  <si>
    <t>a, b, c, d</t>
  </si>
  <si>
    <t>e</t>
  </si>
  <si>
    <t>Descrizione dettagliata della coerenza del piano di impresa proposto con le traiettorie tecnologiche S3 (DGR n. 144 del 31 marzo 2023)</t>
  </si>
  <si>
    <t>Riepilogo Costi ammissibili del progetto</t>
  </si>
  <si>
    <t>Importo</t>
  </si>
  <si>
    <t>% sul totale</t>
  </si>
  <si>
    <t>x</t>
  </si>
  <si>
    <t>Calcolo Aiuto concedibile
(euro)</t>
  </si>
  <si>
    <t>Calcolo Aiuto Richiesto
(euro)</t>
  </si>
  <si>
    <t>Campo controllo Foglio INFO e compilazione anagrafica</t>
  </si>
  <si>
    <t>50% del totale delle spesa ammissibili</t>
  </si>
  <si>
    <t>20% delle spese ammissibi di cui alle voci a), b), c)</t>
  </si>
  <si>
    <t>15% dei costi diretti ammissibili per il personale di cui alla precedente lettera e)</t>
  </si>
  <si>
    <t xml:space="preserve">a) Spese relative a strumentazione e attrezzature </t>
  </si>
  <si>
    <t>b) Spese per attivi immateriali relativi a ricerca contrattuale, brevetti acquisiti o ottenuti in licenza da fonti esterne</t>
  </si>
  <si>
    <t xml:space="preserve">c) Spese per i servizi di consulenza  </t>
  </si>
  <si>
    <t>d) Altri costi di esercizio</t>
  </si>
  <si>
    <t>e) Spese di personale</t>
  </si>
  <si>
    <t>f) Spese generali</t>
  </si>
  <si>
    <t>Verifica del rispetto delle soglie di spesa applicabili</t>
  </si>
  <si>
    <t>Spese per installazione e posa in opera degli impianti, dei macchinari o delle attrezzature oggetto di contributo</t>
  </si>
  <si>
    <r>
      <rPr>
        <sz val="16"/>
        <color theme="0"/>
        <rFont val="Calibri"/>
        <family val="2"/>
      </rPr>
      <t xml:space="preserve">Nota bene: </t>
    </r>
    <r>
      <rPr>
        <b/>
        <u/>
        <sz val="16"/>
        <color theme="0"/>
        <rFont val="Calibri"/>
        <family val="2"/>
      </rPr>
      <t>Il presente foglio si alimenta automaticamente.</t>
    </r>
    <r>
      <rPr>
        <sz val="14"/>
        <color theme="0"/>
        <rFont val="Calibri"/>
        <family val="2"/>
      </rPr>
      <t xml:space="preserve"> Nel caso di indicazioni incongrue e/o non conformi  con le condizioni previste dall'Avviso (ad es.: in materia di soglie di spesa ammissibile e limiti all'incidenza di alcune voci di spesa) e, </t>
    </r>
    <r>
      <rPr>
        <b/>
        <u/>
        <sz val="14"/>
        <color theme="0"/>
        <rFont val="Calibri"/>
        <family val="2"/>
      </rPr>
      <t>più in generale, ove i dati forniti (riportati agli altri fogli della presente cartella excel) fossero incompleti/incongrui, il foglio di calcolo non procede alla determinazione del contributo richiesto</t>
    </r>
    <r>
      <rPr>
        <sz val="14"/>
        <color theme="0"/>
        <rFont val="Calibri"/>
        <family val="2"/>
      </rPr>
      <t>.</t>
    </r>
  </si>
  <si>
    <r>
      <t>20 % dei costi diretti diversi dai costi diretti per il personale (</t>
    </r>
    <r>
      <rPr>
        <i/>
        <sz val="10"/>
        <color theme="4" tint="-0.249977111117893"/>
        <rFont val="Calibri"/>
        <family val="2"/>
      </rPr>
      <t>a), b), c), d)</t>
    </r>
    <r>
      <rPr>
        <sz val="10"/>
        <color theme="4" tint="-0.249977111117893"/>
        <rFont val="Calibri"/>
        <family val="2"/>
      </rPr>
      <t>)</t>
    </r>
  </si>
  <si>
    <t>SEZIONE 4 - Dati Progetto</t>
  </si>
  <si>
    <t>Sezione 4 - 2. Articolazione temporale della spesa ammissibile</t>
  </si>
  <si>
    <t>Sezione 5 - RIEPILOGO Spese ammissibili e determinazione contributo concedibile</t>
  </si>
  <si>
    <t>Sezione 6 - Piano di copertura</t>
  </si>
  <si>
    <t>Predisporre il formulario seguendo l'ordine dei fogli nella presente cartella di lavoro, avendo cura di alimentare le celle in bianco</t>
  </si>
  <si>
    <r>
      <t xml:space="preserve">La manomissione del presente file e delle formule in esso contenute 
determina </t>
    </r>
    <r>
      <rPr>
        <b/>
        <u/>
        <sz val="14"/>
        <color rgb="FFFF0000"/>
        <rFont val="Calibri"/>
        <family val="2"/>
      </rPr>
      <t>l'inammissibilità</t>
    </r>
    <r>
      <rPr>
        <b/>
        <sz val="14"/>
        <color rgb="FFFF0000"/>
        <rFont val="Calibri"/>
        <family val="2"/>
      </rPr>
      <t xml:space="preserve"> della domanda di contributo</t>
    </r>
  </si>
  <si>
    <t>A11</t>
  </si>
  <si>
    <t>A12</t>
  </si>
  <si>
    <t>B11</t>
  </si>
  <si>
    <t>B21</t>
  </si>
  <si>
    <t>B22</t>
  </si>
  <si>
    <t>B23</t>
  </si>
  <si>
    <t>C11</t>
  </si>
  <si>
    <t>C12</t>
  </si>
  <si>
    <t>C21</t>
  </si>
  <si>
    <t>C22</t>
  </si>
  <si>
    <t>D11</t>
  </si>
  <si>
    <t>D12</t>
  </si>
  <si>
    <r>
      <t>5) Atto Costitutivo  [</t>
    </r>
    <r>
      <rPr>
        <b/>
        <i/>
        <sz val="9"/>
        <color theme="0"/>
        <rFont val="Calibri"/>
        <family val="2"/>
      </rPr>
      <t>ove ricorre</t>
    </r>
    <r>
      <rPr>
        <b/>
        <sz val="9"/>
        <color theme="0"/>
        <rFont val="Calibri"/>
        <family val="2"/>
      </rPr>
      <t>]</t>
    </r>
  </si>
  <si>
    <r>
      <t>6) Capitale sociale [</t>
    </r>
    <r>
      <rPr>
        <i/>
        <sz val="9"/>
        <color theme="0"/>
        <rFont val="Calibri"/>
        <family val="2"/>
      </rPr>
      <t>ove ricorre</t>
    </r>
    <r>
      <rPr>
        <b/>
        <sz val="9"/>
        <color theme="0"/>
        <rFont val="Calibri"/>
        <family val="2"/>
      </rPr>
      <t>]</t>
    </r>
  </si>
  <si>
    <t>7) Iscrizione ad apposito Registro/Albo Start Up Innovative</t>
  </si>
  <si>
    <t>Importo spese ammissibili (euro)</t>
  </si>
  <si>
    <t>Intensità di aiuto applicabile</t>
  </si>
  <si>
    <t>Intensità di Aiuto applicata</t>
  </si>
  <si>
    <t>Impresa</t>
  </si>
  <si>
    <r>
      <rPr>
        <b/>
        <u/>
        <sz val="8"/>
        <color theme="1"/>
        <rFont val="Calibri"/>
        <family val="2"/>
      </rPr>
      <t>A.1.1</t>
    </r>
    <r>
      <rPr>
        <sz val="8"/>
        <color theme="1"/>
        <rFont val="Calibri"/>
        <family val="2"/>
      </rPr>
      <t xml:space="preserve">
Descrizione delle prospettive di mercato e delle innovazione a livello di prodotto/processo sotto il profilo:  
- dei vantaggi rispetto alle soluzioni già presenti sul mercato; 
- delle caratteristiche tecniche del prodotto servizio;
- delle soluzioni (eventuali) per la tutela della proprietà industriale </t>
    </r>
  </si>
  <si>
    <r>
      <rPr>
        <b/>
        <u/>
        <sz val="8"/>
        <color theme="1"/>
        <rFont val="Calibri"/>
        <family val="2"/>
      </rPr>
      <t>A.1.2</t>
    </r>
    <r>
      <rPr>
        <sz val="8"/>
        <color theme="1"/>
        <rFont val="Calibri"/>
        <family val="2"/>
      </rPr>
      <t xml:space="preserve">
Descrizione della capacità del progetto di sviluppare:  
- Nuove tecnologie e innovazioni radicali caratterizzate da originalità e complessità progettuale;
- Nuovi prodotti e servizi innovativi rispondenti a specifica domanda pubblica e/o privata;
- Miglioramenti significativi di prodotti esistenti o di processi produttivi e tecnologie consolidate</t>
    </r>
  </si>
  <si>
    <r>
      <rPr>
        <b/>
        <u/>
        <sz val="8"/>
        <color theme="1"/>
        <rFont val="Calibri"/>
        <family val="2"/>
      </rPr>
      <t>B.2.1</t>
    </r>
    <r>
      <rPr>
        <sz val="8"/>
        <color theme="1"/>
        <rFont val="Calibri"/>
        <family val="2"/>
      </rPr>
      <t xml:space="preserve">
Descrizione dei soggetti proponenti e delle relative competenza sotto il profilo delle abilità manageriali, organizzative, di marketing e finanziarie</t>
    </r>
  </si>
  <si>
    <r>
      <rPr>
        <b/>
        <u/>
        <sz val="8"/>
        <color theme="1"/>
        <rFont val="Calibri"/>
        <family val="2"/>
      </rPr>
      <t>C.1.1</t>
    </r>
    <r>
      <rPr>
        <sz val="8"/>
        <color theme="1"/>
        <rFont val="Calibri"/>
        <family val="2"/>
      </rPr>
      <t xml:space="preserve">
Elementi relativi al TRL (Technology Readiness Level) di partenza  </t>
    </r>
  </si>
  <si>
    <r>
      <rPr>
        <b/>
        <u/>
        <sz val="8"/>
        <color theme="1"/>
        <rFont val="Calibri"/>
        <family val="2"/>
      </rPr>
      <t>C.1.2</t>
    </r>
    <r>
      <rPr>
        <sz val="8"/>
        <color theme="1"/>
        <rFont val="Calibri"/>
        <family val="2"/>
      </rPr>
      <t xml:space="preserve">
Elementi relativi alla adeguatezza e coerenza del piano di investimenti proposto con l’iniziativa</t>
    </r>
  </si>
  <si>
    <r>
      <rPr>
        <b/>
        <u/>
        <sz val="8"/>
        <color theme="1"/>
        <rFont val="Calibri"/>
        <family val="2"/>
      </rPr>
      <t>C.2.1</t>
    </r>
    <r>
      <rPr>
        <sz val="8"/>
        <color theme="1"/>
        <rFont val="Calibri"/>
        <family val="2"/>
      </rPr>
      <t xml:space="preserve">
Fornire gli elementi relativi alle seguenti condizioni eventuali dell'impresa richiedente ovvero costituenda:
a)  società costituita/costituenda in misura non inferiore al cinquanta per cento da donne;
b) società di capitali  costituita/costituenda i cui organi di amministrazione sono costituiti per almeno il cinquanta per cento da donne;
c) impresa che ha acquisito (o intende acquisire, nel caso di impresesa costituenda) la “Certificazione della Parità di genere”, rilasciata da un Organismo di certificazione accreditato.</t>
    </r>
  </si>
  <si>
    <r>
      <rPr>
        <b/>
        <u/>
        <sz val="8"/>
        <color theme="1"/>
        <rFont val="Calibri"/>
        <family val="2"/>
      </rPr>
      <t>C.2.2</t>
    </r>
    <r>
      <rPr>
        <sz val="8"/>
        <color theme="1"/>
        <rFont val="Calibri"/>
        <family val="2"/>
      </rPr>
      <t xml:space="preserve">
Indicare se negli organi di governance e/o nell’ambito della compagine societaria i giovani sono presenti (o saranno presenti nel caso di costituende) in misura pari o superiore al 50% </t>
    </r>
  </si>
  <si>
    <r>
      <rPr>
        <b/>
        <u/>
        <sz val="8"/>
        <color theme="1"/>
        <rFont val="Calibri"/>
        <family val="2"/>
      </rPr>
      <t>D.1.1</t>
    </r>
    <r>
      <rPr>
        <sz val="8"/>
        <color theme="1"/>
        <rFont val="Calibri"/>
        <family val="2"/>
      </rPr>
      <t xml:space="preserve">
Scalabilità del progetto in termini di possibilità di replicare le soluzioni proposte in contesti simili o di estenderle su scala più ampia</t>
    </r>
  </si>
  <si>
    <r>
      <t>Selezionare eventuale percentuale riduzione importo aiuto concedibile (</t>
    </r>
    <r>
      <rPr>
        <b/>
        <u/>
        <sz val="12"/>
        <color theme="0"/>
        <rFont val="Calibri"/>
        <family val="2"/>
      </rPr>
      <t>Avviso, par. 4.6(1) - D.1.3</t>
    </r>
    <r>
      <rPr>
        <b/>
        <sz val="12"/>
        <color theme="0"/>
        <rFont val="Calibri"/>
        <family val="2"/>
      </rPr>
      <t>)</t>
    </r>
  </si>
  <si>
    <r>
      <rPr>
        <b/>
        <u/>
        <sz val="8"/>
        <color theme="1"/>
        <rFont val="Calibri"/>
        <family val="2"/>
      </rPr>
      <t>B.2.2</t>
    </r>
    <r>
      <rPr>
        <sz val="8"/>
        <color theme="1"/>
        <rFont val="Calibri"/>
        <family val="2"/>
      </rPr>
      <t xml:space="preserve">
Indicare e fornire informazioni circa la presenza nella compagine societaria o nel personale assunto di almeno un inventore/detentore di un brevetto, licenza d'uso di una tecnologia brevettata tale da determinare un vantaggio competitivo sul mercato di riferimento (che verrà trasferita all’impresa in caso di finanziamento del progetto), ovvero l'impresa possiede almeno un brevetto, licenza d'uso di una tecnologia brevettata tale da determinare un vantaggio competitivo sul mercato di riferimento 
Nel caso di</t>
    </r>
    <r>
      <rPr>
        <b/>
        <sz val="8"/>
        <color theme="1"/>
        <rFont val="Calibri"/>
        <family val="2"/>
      </rPr>
      <t xml:space="preserve"> startup innovative costituende, </t>
    </r>
    <r>
      <rPr>
        <sz val="8"/>
        <color theme="1"/>
        <rFont val="Calibri"/>
        <family val="2"/>
      </rPr>
      <t>illustrare se il piano prevede il coinvolgimento di risorse aventi le caratteristiche di cui sopra.</t>
    </r>
  </si>
  <si>
    <r>
      <rPr>
        <b/>
        <u/>
        <sz val="8"/>
        <color theme="1"/>
        <rFont val="Calibri"/>
        <family val="2"/>
      </rPr>
      <t>B.1.1</t>
    </r>
    <r>
      <rPr>
        <sz val="8"/>
        <color theme="1"/>
        <rFont val="Calibri"/>
        <family val="2"/>
      </rPr>
      <t xml:space="preserve">
Descrizione dei seguenti elementi connessi con la qualità tecnica del progetto:  
- caratteristiche e contenuti del prodotto/servizio su cui si fonda la proposta;
- descrizione dell’idea di business e del mercato potenziale; 
- descrizione dei competitor e del vantaggio competitivo;
- identificazione del bisogno da soddisfare;
- applicazioni potenziali</t>
    </r>
  </si>
  <si>
    <r>
      <rPr>
        <b/>
        <u/>
        <sz val="8"/>
        <color theme="1"/>
        <rFont val="Calibri"/>
        <family val="2"/>
      </rPr>
      <t>B.2.3</t>
    </r>
    <r>
      <rPr>
        <sz val="8"/>
        <color theme="1"/>
        <rFont val="Calibri"/>
        <family val="2"/>
      </rPr>
      <t xml:space="preserve">
Indicare e fornire informazioni circa la presenza nella compagina societaria o nel personale assunto di almeno un dottorato/ assegnista di ricerca/ricercatore/professore universitario.
Nel caso di </t>
    </r>
    <r>
      <rPr>
        <b/>
        <sz val="8"/>
        <color theme="1"/>
        <rFont val="Calibri"/>
        <family val="2"/>
      </rPr>
      <t>startup innovative costituende</t>
    </r>
    <r>
      <rPr>
        <sz val="8"/>
        <color theme="1"/>
        <rFont val="Calibri"/>
        <family val="2"/>
      </rPr>
      <t>, illustrare se il piano prevede il coinvolgimento di risorse aventi le caratteristiche di cui sopra.</t>
    </r>
  </si>
  <si>
    <r>
      <rPr>
        <b/>
        <u/>
        <sz val="8"/>
        <color theme="1"/>
        <rFont val="Calibri"/>
        <family val="2"/>
      </rPr>
      <t>D.1.2</t>
    </r>
    <r>
      <rPr>
        <sz val="8"/>
        <color theme="1"/>
        <rFont val="Calibri"/>
        <family val="2"/>
      </rPr>
      <t xml:space="preserve">
Fornire, se del caso, informazioni ed elementi relativi a partnership commerciali (accordi commerciali e/o lettera di intenti).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</si>
</sst>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
    <numFmt numFmtId="165" formatCode="0.0%"/>
    <numFmt numFmtId="166" formatCode="#,##0.00_ ;[Red]\-#,##0.00\ "/>
    <numFmt numFmtId="167" formatCode="0.0000%"/>
    <numFmt numFmtId="168" formatCode="_-* #,##0_-;\-* #,##0_-;_-* &quot;-&quot;??_-;_-@_-"/>
  </numFmts>
  <fonts count="64" x14ac:knownFonts="1">
    <font>
      <sz val="8"/>
      <color theme="1"/>
      <name val="Calibri"/>
      <family val="2"/>
    </font>
    <font>
      <sz val="8"/>
      <color theme="1"/>
      <name val="Calibri"/>
      <family val="2"/>
    </font>
    <font>
      <b/>
      <sz val="8"/>
      <color theme="1"/>
      <name val="Calibri"/>
      <family val="2"/>
    </font>
    <font>
      <b/>
      <sz val="10"/>
      <color theme="1"/>
      <name val="Calibri"/>
      <family val="2"/>
    </font>
    <font>
      <b/>
      <sz val="9"/>
      <color theme="1"/>
      <name val="Calibri"/>
      <family val="2"/>
    </font>
    <font>
      <b/>
      <sz val="7"/>
      <color theme="1"/>
      <name val="Calibri"/>
      <family val="2"/>
    </font>
    <font>
      <sz val="8"/>
      <color rgb="FF00000A"/>
      <name val="Calibri"/>
      <family val="2"/>
    </font>
    <font>
      <b/>
      <sz val="8"/>
      <color rgb="FF00000A"/>
      <name val="Calibri"/>
      <family val="2"/>
    </font>
    <font>
      <sz val="10"/>
      <name val="Times New Roman"/>
      <family val="1"/>
    </font>
    <font>
      <sz val="12"/>
      <name val="Times New Roman"/>
      <family val="1"/>
    </font>
    <font>
      <sz val="8"/>
      <name val="Calibri"/>
      <family val="2"/>
    </font>
    <font>
      <sz val="8"/>
      <color theme="0"/>
      <name val="Calibri"/>
      <family val="2"/>
    </font>
    <font>
      <vertAlign val="superscript"/>
      <sz val="8"/>
      <color theme="1"/>
      <name val="Calibri"/>
      <family val="2"/>
    </font>
    <font>
      <b/>
      <sz val="9"/>
      <color theme="3"/>
      <name val="Calibri"/>
      <family val="2"/>
    </font>
    <font>
      <b/>
      <sz val="12"/>
      <color theme="0"/>
      <name val="Calibri"/>
      <family val="2"/>
    </font>
    <font>
      <sz val="9"/>
      <color rgb="FF00000A"/>
      <name val="Calibri"/>
      <family val="2"/>
    </font>
    <font>
      <vertAlign val="superscript"/>
      <sz val="8"/>
      <color rgb="FF00000A"/>
      <name val="Calibri"/>
      <family val="2"/>
    </font>
    <font>
      <u/>
      <sz val="8"/>
      <color theme="10"/>
      <name val="Calibri"/>
      <family val="2"/>
    </font>
    <font>
      <sz val="8"/>
      <color theme="0" tint="-4.9989318521683403E-2"/>
      <name val="Calibri"/>
      <family val="2"/>
    </font>
    <font>
      <b/>
      <sz val="9"/>
      <color rgb="FF00000A"/>
      <name val="Calibri"/>
      <family val="2"/>
    </font>
    <font>
      <b/>
      <sz val="8"/>
      <color theme="0"/>
      <name val="Calibri"/>
      <family val="2"/>
    </font>
    <font>
      <b/>
      <sz val="14"/>
      <color theme="4" tint="-0.249977111117893"/>
      <name val="Calibri"/>
      <family val="2"/>
    </font>
    <font>
      <b/>
      <sz val="9"/>
      <color theme="4" tint="-0.249977111117893"/>
      <name val="Calibri"/>
      <family val="2"/>
    </font>
    <font>
      <sz val="8"/>
      <color theme="4" tint="-0.249977111117893"/>
      <name val="Calibri"/>
      <family val="2"/>
    </font>
    <font>
      <sz val="9"/>
      <color theme="0"/>
      <name val="Calibri"/>
      <family val="2"/>
    </font>
    <font>
      <b/>
      <sz val="14"/>
      <color theme="0"/>
      <name val="Calibri"/>
      <family val="2"/>
    </font>
    <font>
      <sz val="8"/>
      <color theme="1"/>
      <name val="Arial"/>
      <family val="2"/>
    </font>
    <font>
      <b/>
      <sz val="10"/>
      <color theme="0"/>
      <name val="Calibri"/>
      <family val="2"/>
    </font>
    <font>
      <b/>
      <sz val="12"/>
      <color theme="1"/>
      <name val="Calibri"/>
      <family val="2"/>
    </font>
    <font>
      <b/>
      <sz val="8"/>
      <color rgb="FF006600"/>
      <name val="Calibri"/>
      <family val="2"/>
    </font>
    <font>
      <sz val="8"/>
      <color rgb="FFFF0000"/>
      <name val="Calibri"/>
      <family val="2"/>
    </font>
    <font>
      <b/>
      <sz val="9"/>
      <color theme="0"/>
      <name val="Calibri"/>
      <family val="2"/>
    </font>
    <font>
      <b/>
      <i/>
      <sz val="9"/>
      <color theme="0"/>
      <name val="Calibri"/>
      <family val="2"/>
    </font>
    <font>
      <i/>
      <sz val="9"/>
      <color theme="0"/>
      <name val="Calibri"/>
      <family val="2"/>
    </font>
    <font>
      <i/>
      <sz val="8"/>
      <color rgb="FFFF0000"/>
      <name val="Calibri"/>
      <family val="2"/>
    </font>
    <font>
      <sz val="14"/>
      <color theme="1"/>
      <name val="Calibri"/>
      <family val="2"/>
    </font>
    <font>
      <sz val="14"/>
      <color theme="0"/>
      <name val="Calibri"/>
      <family val="2"/>
    </font>
    <font>
      <b/>
      <u/>
      <sz val="14"/>
      <color theme="0"/>
      <name val="Calibri"/>
      <family val="2"/>
    </font>
    <font>
      <b/>
      <u/>
      <sz val="12"/>
      <color theme="0"/>
      <name val="Calibri"/>
      <family val="2"/>
    </font>
    <font>
      <b/>
      <sz val="18"/>
      <color theme="4" tint="-0.249977111117893"/>
      <name val="Calibri"/>
      <family val="2"/>
    </font>
    <font>
      <sz val="8"/>
      <color theme="0" tint="-0.34998626667073579"/>
      <name val="Calibri"/>
      <family val="2"/>
    </font>
    <font>
      <b/>
      <sz val="16"/>
      <color theme="4" tint="-0.249977111117893"/>
      <name val="Calibri"/>
      <family val="2"/>
    </font>
    <font>
      <b/>
      <i/>
      <u/>
      <sz val="12"/>
      <color theme="0"/>
      <name val="Calibri"/>
      <family val="2"/>
    </font>
    <font>
      <b/>
      <sz val="16"/>
      <color theme="0"/>
      <name val="Calibri"/>
      <family val="2"/>
    </font>
    <font>
      <sz val="12"/>
      <color theme="4" tint="-0.249977111117893"/>
      <name val="Calibri"/>
      <family val="2"/>
    </font>
    <font>
      <sz val="9"/>
      <color theme="1"/>
      <name val="Calibri"/>
      <family val="2"/>
    </font>
    <font>
      <sz val="10"/>
      <color theme="1"/>
      <name val="Calibri"/>
      <family val="2"/>
    </font>
    <font>
      <b/>
      <sz val="14"/>
      <color theme="4" tint="0.59999389629810485"/>
      <name val="Calibri"/>
      <family val="2"/>
    </font>
    <font>
      <b/>
      <i/>
      <sz val="16"/>
      <color theme="0"/>
      <name val="Calibri"/>
      <family val="2"/>
    </font>
    <font>
      <sz val="16"/>
      <color theme="0"/>
      <name val="Calibri"/>
      <family val="2"/>
    </font>
    <font>
      <b/>
      <u/>
      <sz val="16"/>
      <color theme="0"/>
      <name val="Calibri"/>
      <family val="2"/>
    </font>
    <font>
      <b/>
      <i/>
      <sz val="11"/>
      <color theme="0"/>
      <name val="Calibri"/>
      <family val="2"/>
    </font>
    <font>
      <sz val="8"/>
      <color theme="4" tint="0.59999389629810485"/>
      <name val="Calibri"/>
      <family val="2"/>
    </font>
    <font>
      <b/>
      <i/>
      <sz val="12"/>
      <color theme="0"/>
      <name val="Calibri"/>
      <family val="2"/>
    </font>
    <font>
      <sz val="8"/>
      <color theme="0" tint="-0.14999847407452621"/>
      <name val="Calibri"/>
      <family val="2"/>
    </font>
    <font>
      <b/>
      <sz val="12"/>
      <color theme="4" tint="-0.249977111117893"/>
      <name val="Calibri"/>
      <family val="2"/>
    </font>
    <font>
      <sz val="9"/>
      <color theme="4" tint="-0.249977111117893"/>
      <name val="Calibri"/>
      <family val="2"/>
    </font>
    <font>
      <sz val="10"/>
      <color theme="4" tint="-0.249977111117893"/>
      <name val="Calibri"/>
      <family val="2"/>
    </font>
    <font>
      <i/>
      <sz val="10"/>
      <color theme="4" tint="-0.249977111117893"/>
      <name val="Calibri"/>
      <family val="2"/>
    </font>
    <font>
      <b/>
      <sz val="10"/>
      <color theme="4" tint="-0.249977111117893"/>
      <name val="Calibri"/>
      <family val="2"/>
    </font>
    <font>
      <b/>
      <sz val="14"/>
      <color rgb="FFFF0000"/>
      <name val="Calibri"/>
      <family val="2"/>
    </font>
    <font>
      <b/>
      <u/>
      <sz val="14"/>
      <color rgb="FFFF0000"/>
      <name val="Calibri"/>
      <family val="2"/>
    </font>
    <font>
      <b/>
      <sz val="9"/>
      <color rgb="FFC00000"/>
      <name val="Calibri"/>
      <family val="2"/>
    </font>
    <font>
      <b/>
      <u/>
      <sz val="8"/>
      <color theme="1"/>
      <name val="Calibri"/>
      <family val="2"/>
    </font>
  </fonts>
  <fills count="2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rgb="FFE0E0E0"/>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59999389629810485"/>
        <bgColor indexed="64"/>
      </patternFill>
    </fill>
  </fills>
  <borders count="155">
    <border>
      <left/>
      <right/>
      <top/>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top style="thin">
        <color theme="1" tint="0.34998626667073579"/>
      </top>
      <bottom style="thin">
        <color theme="1" tint="0.34998626667073579"/>
      </bottom>
      <diagonal/>
    </border>
    <border>
      <left style="medium">
        <color theme="1" tint="0.34998626667073579"/>
      </left>
      <right/>
      <top style="medium">
        <color theme="1" tint="0.34998626667073579"/>
      </top>
      <bottom style="thin">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style="thin">
        <color theme="1" tint="0.34998626667073579"/>
      </right>
      <top style="medium">
        <color theme="1" tint="0.34998626667073579"/>
      </top>
      <bottom style="medium">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right/>
      <top/>
      <bottom style="medium">
        <color theme="1" tint="0.34998626667073579"/>
      </bottom>
      <diagonal/>
    </border>
    <border>
      <left style="thin">
        <color theme="1" tint="0.34998626667073579"/>
      </left>
      <right style="thin">
        <color theme="1" tint="0.34998626667073579"/>
      </right>
      <top style="medium">
        <color theme="1" tint="0.34998626667073579"/>
      </top>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34998626667073579"/>
      </left>
      <right/>
      <top/>
      <bottom/>
      <diagonal/>
    </border>
    <border>
      <left/>
      <right style="medium">
        <color theme="1" tint="0.34998626667073579"/>
      </right>
      <top/>
      <bottom/>
      <diagonal/>
    </border>
    <border>
      <left style="double">
        <color rgb="FF808080"/>
      </left>
      <right style="medium">
        <color rgb="FF808080"/>
      </right>
      <top style="medium">
        <color rgb="FF808080"/>
      </top>
      <bottom style="double">
        <color rgb="FF808080"/>
      </bottom>
      <diagonal/>
    </border>
    <border>
      <left style="double">
        <color rgb="FF808080"/>
      </left>
      <right style="medium">
        <color rgb="FF808080"/>
      </right>
      <top/>
      <bottom style="double">
        <color rgb="FF808080"/>
      </bottom>
      <diagonal/>
    </border>
    <border>
      <left/>
      <right style="medium">
        <color rgb="FF808080"/>
      </right>
      <top/>
      <bottom style="double">
        <color rgb="FF808080"/>
      </bottom>
      <diagonal/>
    </border>
    <border>
      <left/>
      <right style="double">
        <color rgb="FF808080"/>
      </right>
      <top/>
      <bottom style="double">
        <color rgb="FF808080"/>
      </bottom>
      <diagonal/>
    </border>
    <border>
      <left style="double">
        <color rgb="FF808080"/>
      </left>
      <right/>
      <top style="double">
        <color rgb="FF808080"/>
      </top>
      <bottom/>
      <diagonal/>
    </border>
    <border>
      <left style="double">
        <color rgb="FF808080"/>
      </left>
      <right/>
      <top/>
      <bottom style="double">
        <color rgb="FF808080"/>
      </bottom>
      <diagonal/>
    </border>
    <border>
      <left style="medium">
        <color rgb="FF808080"/>
      </left>
      <right/>
      <top style="double">
        <color rgb="FF808080"/>
      </top>
      <bottom style="medium">
        <color rgb="FF808080"/>
      </bottom>
      <diagonal/>
    </border>
    <border>
      <left/>
      <right style="double">
        <color rgb="FF808080"/>
      </right>
      <top style="double">
        <color rgb="FF808080"/>
      </top>
      <bottom style="medium">
        <color rgb="FF808080"/>
      </bottom>
      <diagonal/>
    </border>
    <border>
      <left style="medium">
        <color rgb="FF808080"/>
      </left>
      <right/>
      <top/>
      <bottom style="double">
        <color rgb="FF808080"/>
      </bottom>
      <diagonal/>
    </border>
    <border>
      <left style="medium">
        <color rgb="FF808080"/>
      </left>
      <right style="double">
        <color rgb="FF808080"/>
      </right>
      <top/>
      <bottom style="double">
        <color rgb="FF808080"/>
      </bottom>
      <diagonal/>
    </border>
    <border>
      <left/>
      <right style="medium">
        <color rgb="FF808080"/>
      </right>
      <top style="double">
        <color rgb="FF808080"/>
      </top>
      <bottom style="medium">
        <color rgb="FF808080"/>
      </bottom>
      <diagonal/>
    </border>
    <border>
      <left/>
      <right/>
      <top/>
      <bottom style="medium">
        <color theme="1" tint="0.499984740745262"/>
      </bottom>
      <diagonal/>
    </border>
    <border>
      <left style="medium">
        <color theme="1" tint="0.34998626667073579"/>
      </left>
      <right style="medium">
        <color theme="1" tint="0.34998626667073579"/>
      </right>
      <top style="medium">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right/>
      <top style="medium">
        <color theme="1" tint="0.34998626667073579"/>
      </top>
      <bottom/>
      <diagonal/>
    </border>
    <border>
      <left/>
      <right/>
      <top style="medium">
        <color rgb="FF00000A"/>
      </top>
      <bottom style="medium">
        <color rgb="FF00000A"/>
      </bottom>
      <diagonal/>
    </border>
    <border>
      <left/>
      <right/>
      <top style="medium">
        <color rgb="FF00000A"/>
      </top>
      <bottom/>
      <diagonal/>
    </border>
    <border>
      <left/>
      <right/>
      <top/>
      <bottom style="medium">
        <color rgb="FF00000A"/>
      </bottom>
      <diagonal/>
    </border>
    <border>
      <left style="thin">
        <color theme="1" tint="0.34998626667073579"/>
      </left>
      <right style="medium">
        <color theme="1" tint="0.34998626667073579"/>
      </right>
      <top style="medium">
        <color theme="1" tint="0.34998626667073579"/>
      </top>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bottom style="medium">
        <color auto="1"/>
      </bottom>
      <diagonal/>
    </border>
    <border>
      <left/>
      <right style="thin">
        <color theme="1" tint="0.34998626667073579"/>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theme="0" tint="-0.499984740745262"/>
      </top>
      <bottom/>
      <diagonal/>
    </border>
    <border>
      <left/>
      <right style="thin">
        <color auto="1"/>
      </right>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bottom/>
      <diagonal/>
    </border>
    <border>
      <left style="medium">
        <color theme="1" tint="0.499984740745262"/>
      </left>
      <right/>
      <top/>
      <bottom style="medium">
        <color theme="1" tint="0.34998626667073579"/>
      </bottom>
      <diagonal/>
    </border>
    <border>
      <left style="medium">
        <color theme="1" tint="0.499984740745262"/>
      </left>
      <right style="thin">
        <color theme="1" tint="0.34998626667073579"/>
      </right>
      <top style="medium">
        <color theme="1" tint="0.34998626667073579"/>
      </top>
      <bottom style="thin">
        <color theme="1" tint="0.34998626667073579"/>
      </bottom>
      <diagonal/>
    </border>
    <border>
      <left style="medium">
        <color theme="1" tint="0.499984740745262"/>
      </left>
      <right style="thin">
        <color theme="1" tint="0.34998626667073579"/>
      </right>
      <top style="thin">
        <color theme="1" tint="0.34998626667073579"/>
      </top>
      <bottom style="thin">
        <color theme="1" tint="0.34998626667073579"/>
      </bottom>
      <diagonal/>
    </border>
    <border>
      <left style="medium">
        <color theme="1" tint="0.499984740745262"/>
      </left>
      <right style="thin">
        <color theme="1" tint="0.34998626667073579"/>
      </right>
      <top style="medium">
        <color theme="1" tint="0.34998626667073579"/>
      </top>
      <bottom style="medium">
        <color theme="1" tint="0.34998626667073579"/>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theme="1" tint="0.499984740745262"/>
      </left>
      <right style="thin">
        <color theme="1" tint="0.34998626667073579"/>
      </right>
      <top style="medium">
        <color theme="1" tint="0.34998626667073579"/>
      </top>
      <bottom/>
      <diagonal/>
    </border>
    <border>
      <left style="medium">
        <color theme="1" tint="0.499984740745262"/>
      </left>
      <right style="thin">
        <color theme="1" tint="0.34998626667073579"/>
      </right>
      <top/>
      <bottom style="thin">
        <color theme="1" tint="0.34998626667073579"/>
      </bottom>
      <diagonal/>
    </border>
    <border>
      <left style="medium">
        <color theme="1" tint="0.499984740745262"/>
      </left>
      <right style="thin">
        <color theme="1" tint="0.34998626667073579"/>
      </right>
      <top style="thin">
        <color theme="1" tint="0.34998626667073579"/>
      </top>
      <bottom/>
      <diagonal/>
    </border>
    <border>
      <left style="medium">
        <color theme="1" tint="0.499984740745262"/>
      </left>
      <right style="thin">
        <color theme="1" tint="0.34998626667073579"/>
      </right>
      <top/>
      <bottom/>
      <diagonal/>
    </border>
    <border>
      <left style="medium">
        <color theme="1" tint="0.34998626667073579"/>
      </left>
      <right/>
      <top style="medium">
        <color theme="1" tint="0.34998626667073579"/>
      </top>
      <bottom style="medium">
        <color theme="1" tint="0.499984740745262"/>
      </bottom>
      <diagonal/>
    </border>
    <border>
      <left/>
      <right/>
      <top style="medium">
        <color theme="1" tint="0.34998626667073579"/>
      </top>
      <bottom style="medium">
        <color theme="1" tint="0.499984740745262"/>
      </bottom>
      <diagonal/>
    </border>
    <border>
      <left/>
      <right style="medium">
        <color theme="1" tint="0.34998626667073579"/>
      </right>
      <top style="medium">
        <color theme="1" tint="0.34998626667073579"/>
      </top>
      <bottom style="medium">
        <color theme="1" tint="0.499984740745262"/>
      </bottom>
      <diagonal/>
    </border>
    <border>
      <left style="medium">
        <color theme="1" tint="0.34998626667073579"/>
      </left>
      <right/>
      <top style="medium">
        <color theme="1" tint="0.499984740745262"/>
      </top>
      <bottom/>
      <diagonal/>
    </border>
    <border>
      <left/>
      <right style="medium">
        <color theme="1" tint="0.34998626667073579"/>
      </right>
      <top style="medium">
        <color theme="1" tint="0.499984740745262"/>
      </top>
      <bottom/>
      <diagonal/>
    </border>
    <border>
      <left style="medium">
        <color theme="1" tint="0.34998626667073579"/>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34998626667073579"/>
      </right>
      <top style="medium">
        <color theme="1" tint="0.499984740745262"/>
      </top>
      <bottom style="thin">
        <color theme="1" tint="0.499984740745262"/>
      </bottom>
      <diagonal/>
    </border>
    <border>
      <left style="medium">
        <color theme="1" tint="0.34998626667073579"/>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34998626667073579"/>
      </right>
      <top style="thin">
        <color theme="1" tint="0.499984740745262"/>
      </top>
      <bottom style="medium">
        <color theme="1" tint="0.499984740745262"/>
      </bottom>
      <diagonal/>
    </border>
    <border>
      <left style="medium">
        <color theme="1" tint="0.34998626667073579"/>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34998626667073579"/>
      </right>
      <top style="thin">
        <color theme="1" tint="0.499984740745262"/>
      </top>
      <bottom style="thin">
        <color theme="1" tint="0.499984740745262"/>
      </bottom>
      <diagonal/>
    </border>
    <border>
      <left style="medium">
        <color theme="1" tint="0.34998626667073579"/>
      </left>
      <right style="thin">
        <color theme="1" tint="0.499984740745262"/>
      </right>
      <top style="thin">
        <color theme="1" tint="0.499984740745262"/>
      </top>
      <bottom/>
      <diagonal/>
    </border>
    <border>
      <left style="thin">
        <color theme="1" tint="0.499984740745262"/>
      </left>
      <right style="medium">
        <color theme="1" tint="0.34998626667073579"/>
      </right>
      <top style="thin">
        <color theme="1" tint="0.499984740745262"/>
      </top>
      <bottom/>
      <diagonal/>
    </border>
    <border>
      <left style="medium">
        <color theme="1" tint="0.34998626667073579"/>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34998626667073579"/>
      </right>
      <top style="medium">
        <color theme="1" tint="0.499984740745262"/>
      </top>
      <bottom style="medium">
        <color theme="1" tint="0.499984740745262"/>
      </bottom>
      <diagonal/>
    </border>
    <border>
      <left style="medium">
        <color theme="1" tint="0.34998626667073579"/>
      </left>
      <right style="medium">
        <color theme="1" tint="0.499984740745262"/>
      </right>
      <top style="medium">
        <color theme="1" tint="0.499984740745262"/>
      </top>
      <bottom style="medium">
        <color theme="1" tint="0.499984740745262"/>
      </bottom>
      <diagonal/>
    </border>
    <border>
      <left/>
      <right style="medium">
        <color theme="1" tint="0.34998626667073579"/>
      </right>
      <top/>
      <bottom style="medium">
        <color theme="1" tint="0.499984740745262"/>
      </bottom>
      <diagonal/>
    </border>
    <border>
      <left/>
      <right style="medium">
        <color theme="1" tint="0.499984740745262"/>
      </right>
      <top/>
      <bottom style="medium">
        <color rgb="FF00000A"/>
      </bottom>
      <diagonal/>
    </border>
    <border>
      <left/>
      <right style="medium">
        <color theme="1" tint="0.499984740745262"/>
      </right>
      <top style="medium">
        <color rgb="FF00000A"/>
      </top>
      <bottom/>
      <diagonal/>
    </border>
    <border>
      <left/>
      <right style="medium">
        <color theme="1" tint="0.499984740745262"/>
      </right>
      <top/>
      <bottom style="medium">
        <color auto="1"/>
      </bottom>
      <diagonal/>
    </border>
    <border>
      <left/>
      <right style="medium">
        <color theme="1" tint="0.499984740745262"/>
      </right>
      <top style="medium">
        <color rgb="FF00000A"/>
      </top>
      <bottom style="medium">
        <color rgb="FF00000A"/>
      </bottom>
      <diagonal/>
    </border>
    <border>
      <left style="medium">
        <color theme="1" tint="0.499984740745262"/>
      </left>
      <right/>
      <top style="medium">
        <color rgb="FF00000A"/>
      </top>
      <bottom/>
      <diagonal/>
    </border>
    <border>
      <left/>
      <right style="medium">
        <color theme="1" tint="0.499984740745262"/>
      </right>
      <top/>
      <bottom style="medium">
        <color theme="1" tint="0.34998626667073579"/>
      </bottom>
      <diagonal/>
    </border>
    <border>
      <left style="medium">
        <color theme="1" tint="0.499984740745262"/>
      </left>
      <right style="medium">
        <color theme="1" tint="0.34998626667073579"/>
      </right>
      <top style="medium">
        <color theme="1" tint="0.34998626667073579"/>
      </top>
      <bottom/>
      <diagonal/>
    </border>
    <border>
      <left style="medium">
        <color theme="1" tint="0.34998626667073579"/>
      </left>
      <right style="medium">
        <color theme="1" tint="0.499984740745262"/>
      </right>
      <top style="medium">
        <color theme="1" tint="0.34998626667073579"/>
      </top>
      <bottom/>
      <diagonal/>
    </border>
    <border>
      <left style="medium">
        <color theme="1" tint="0.499984740745262"/>
      </left>
      <right style="medium">
        <color theme="1" tint="0.34998626667073579"/>
      </right>
      <top/>
      <bottom style="medium">
        <color theme="1" tint="0.34998626667073579"/>
      </bottom>
      <diagonal/>
    </border>
    <border>
      <left style="thin">
        <color theme="1" tint="0.34998626667073579"/>
      </left>
      <right style="medium">
        <color theme="1" tint="0.499984740745262"/>
      </right>
      <top style="medium">
        <color theme="1" tint="0.34998626667073579"/>
      </top>
      <bottom style="medium">
        <color theme="1" tint="0.34998626667073579"/>
      </bottom>
      <diagonal/>
    </border>
    <border>
      <left style="medium">
        <color theme="1" tint="0.34998626667073579"/>
      </left>
      <right style="medium">
        <color theme="1" tint="0.499984740745262"/>
      </right>
      <top style="thin">
        <color theme="1" tint="0.34998626667073579"/>
      </top>
      <bottom style="thin">
        <color theme="1" tint="0.34998626667073579"/>
      </bottom>
      <diagonal/>
    </border>
    <border>
      <left style="medium">
        <color theme="1" tint="0.499984740745262"/>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499984740745262"/>
      </right>
      <top/>
      <bottom style="thin">
        <color theme="1" tint="0.34998626667073579"/>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right style="medium">
        <color theme="1" tint="0.499984740745262"/>
      </right>
      <top/>
      <bottom style="thin">
        <color theme="1" tint="0.34998626667073579"/>
      </bottom>
      <diagonal/>
    </border>
    <border>
      <left style="medium">
        <color theme="0" tint="-0.499984740745262"/>
      </left>
      <right/>
      <top/>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theme="0" tint="-0.34998626667073579"/>
      </right>
      <top style="medium">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1" tint="0.499984740745262"/>
      </left>
      <right/>
      <top style="medium">
        <color theme="1" tint="0.34998626667073579"/>
      </top>
      <bottom/>
      <diagonal/>
    </border>
    <border>
      <left style="medium">
        <color theme="1" tint="0.499984740745262"/>
      </left>
      <right/>
      <top style="medium">
        <color theme="0" tint="-0.34998626667073579"/>
      </top>
      <bottom style="thin">
        <color theme="0" tint="-0.34998626667073579"/>
      </bottom>
      <diagonal/>
    </border>
    <border>
      <left style="medium">
        <color theme="1" tint="0.499984740745262"/>
      </left>
      <right/>
      <top style="thin">
        <color theme="0" tint="-0.34998626667073579"/>
      </top>
      <bottom style="thin">
        <color theme="0" tint="-0.34998626667073579"/>
      </bottom>
      <diagonal/>
    </border>
    <border>
      <left style="medium">
        <color theme="1" tint="0.499984740745262"/>
      </left>
      <right/>
      <top style="thin">
        <color theme="0" tint="-0.34998626667073579"/>
      </top>
      <bottom style="medium">
        <color theme="0" tint="-0.34998626667073579"/>
      </bottom>
      <diagonal/>
    </border>
    <border>
      <left style="medium">
        <color theme="1" tint="0.499984740745262"/>
      </left>
      <right/>
      <top style="medium">
        <color theme="0" tint="-0.34998626667073579"/>
      </top>
      <bottom style="medium">
        <color theme="0" tint="-0.34998626667073579"/>
      </bottom>
      <diagonal/>
    </border>
  </borders>
  <cellStyleXfs count="7">
    <xf numFmtId="0" fontId="0" fillId="0" borderId="0"/>
    <xf numFmtId="9" fontId="1" fillId="0" borderId="0" applyFont="0" applyFill="0" applyBorder="0" applyAlignment="0" applyProtection="0"/>
    <xf numFmtId="164" fontId="8" fillId="0" borderId="0"/>
    <xf numFmtId="9" fontId="9" fillId="0" borderId="0" applyFont="0" applyFill="0" applyBorder="0" applyAlignment="0" applyProtection="0"/>
    <xf numFmtId="0" fontId="17" fillId="0" borderId="0" applyNumberFormat="0" applyFill="0" applyBorder="0" applyAlignment="0" applyProtection="0"/>
    <xf numFmtId="0" fontId="26" fillId="0" borderId="0"/>
    <xf numFmtId="43" fontId="1" fillId="0" borderId="0" applyFont="0" applyFill="0" applyBorder="0" applyAlignment="0" applyProtection="0"/>
  </cellStyleXfs>
  <cellXfs count="489">
    <xf numFmtId="0" fontId="0" fillId="0" borderId="0" xfId="0"/>
    <xf numFmtId="0" fontId="0" fillId="0" borderId="0" xfId="0" applyAlignment="1">
      <alignment vertical="center"/>
    </xf>
    <xf numFmtId="0" fontId="7" fillId="2" borderId="33" xfId="0" applyFont="1" applyFill="1" applyBorder="1" applyAlignment="1">
      <alignment horizontal="left" vertical="center" wrapText="1"/>
    </xf>
    <xf numFmtId="0" fontId="6" fillId="2" borderId="23" xfId="0" applyFont="1" applyFill="1" applyBorder="1" applyAlignment="1">
      <alignment horizontal="left" vertical="center" wrapText="1"/>
    </xf>
    <xf numFmtId="40" fontId="0" fillId="0" borderId="16" xfId="0" applyNumberFormat="1" applyBorder="1" applyAlignment="1" applyProtection="1">
      <alignment vertical="center"/>
      <protection locked="0"/>
    </xf>
    <xf numFmtId="40" fontId="0" fillId="0" borderId="8" xfId="0" applyNumberFormat="1" applyBorder="1" applyAlignment="1" applyProtection="1">
      <alignment vertical="center"/>
      <protection locked="0"/>
    </xf>
    <xf numFmtId="40" fontId="0" fillId="0" borderId="5" xfId="0" applyNumberFormat="1" applyBorder="1" applyAlignment="1" applyProtection="1">
      <alignment vertical="center"/>
      <protection locked="0"/>
    </xf>
    <xf numFmtId="40" fontId="4" fillId="2" borderId="15" xfId="0" applyNumberFormat="1" applyFont="1" applyFill="1" applyBorder="1" applyAlignment="1" applyProtection="1">
      <alignment vertical="center"/>
      <protection hidden="1"/>
    </xf>
    <xf numFmtId="40" fontId="0" fillId="2" borderId="16" xfId="0" applyNumberFormat="1" applyFill="1" applyBorder="1" applyAlignment="1" applyProtection="1">
      <alignment vertical="center"/>
      <protection hidden="1"/>
    </xf>
    <xf numFmtId="40" fontId="2" fillId="2" borderId="15" xfId="1" applyNumberFormat="1" applyFont="1" applyFill="1" applyBorder="1" applyAlignment="1" applyProtection="1">
      <alignment vertical="center" wrapText="1"/>
      <protection hidden="1"/>
    </xf>
    <xf numFmtId="40" fontId="2" fillId="5" borderId="3" xfId="0" applyNumberFormat="1" applyFont="1" applyFill="1" applyBorder="1" applyAlignment="1" applyProtection="1">
      <alignment horizontal="center" vertical="center" wrapText="1"/>
      <protection hidden="1"/>
    </xf>
    <xf numFmtId="165" fontId="2" fillId="2" borderId="15" xfId="1" applyNumberFormat="1" applyFont="1" applyFill="1" applyBorder="1" applyAlignment="1" applyProtection="1">
      <alignment vertical="center" wrapText="1"/>
      <protection hidden="1"/>
    </xf>
    <xf numFmtId="0" fontId="2" fillId="5" borderId="3" xfId="0" applyFont="1" applyFill="1" applyBorder="1" applyAlignment="1" applyProtection="1">
      <alignment horizontal="center" vertical="center" wrapText="1"/>
      <protection hidden="1"/>
    </xf>
    <xf numFmtId="40" fontId="4" fillId="5" borderId="3" xfId="0" applyNumberFormat="1" applyFont="1" applyFill="1" applyBorder="1" applyAlignment="1" applyProtection="1">
      <alignment vertical="center"/>
      <protection hidden="1"/>
    </xf>
    <xf numFmtId="0" fontId="6" fillId="0" borderId="29"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40" fontId="6" fillId="0" borderId="32" xfId="0" applyNumberFormat="1" applyFont="1" applyBorder="1" applyAlignment="1" applyProtection="1">
      <alignment vertical="center" wrapText="1"/>
      <protection locked="0"/>
    </xf>
    <xf numFmtId="40" fontId="7" fillId="2" borderId="34" xfId="0" applyNumberFormat="1" applyFont="1" applyFill="1" applyBorder="1" applyAlignment="1" applyProtection="1">
      <alignment vertical="center" wrapText="1"/>
      <protection hidden="1"/>
    </xf>
    <xf numFmtId="40" fontId="6" fillId="2" borderId="25" xfId="0" applyNumberFormat="1" applyFont="1" applyFill="1" applyBorder="1" applyAlignment="1" applyProtection="1">
      <alignment vertical="center" wrapText="1"/>
      <protection hidden="1"/>
    </xf>
    <xf numFmtId="40" fontId="6" fillId="0" borderId="30" xfId="0" applyNumberFormat="1" applyFont="1" applyBorder="1" applyAlignment="1" applyProtection="1">
      <alignment vertical="center" wrapText="1"/>
      <protection locked="0"/>
    </xf>
    <xf numFmtId="40" fontId="13" fillId="6" borderId="15" xfId="0" applyNumberFormat="1" applyFont="1" applyFill="1" applyBorder="1" applyAlignment="1" applyProtection="1">
      <alignment vertical="center"/>
      <protection hidden="1"/>
    </xf>
    <xf numFmtId="40" fontId="13" fillId="6" borderId="3" xfId="0" applyNumberFormat="1" applyFont="1" applyFill="1" applyBorder="1" applyAlignment="1" applyProtection="1">
      <alignment vertical="center"/>
      <protection hidden="1"/>
    </xf>
    <xf numFmtId="0" fontId="2" fillId="2" borderId="3" xfId="0" applyFont="1" applyFill="1" applyBorder="1" applyAlignment="1" applyProtection="1">
      <alignment horizontal="center" vertical="center" wrapText="1"/>
      <protection hidden="1"/>
    </xf>
    <xf numFmtId="0" fontId="0" fillId="0" borderId="0" xfId="0" applyProtection="1">
      <protection hidden="1"/>
    </xf>
    <xf numFmtId="0" fontId="19" fillId="9" borderId="42" xfId="0" applyFont="1" applyFill="1" applyBorder="1" applyAlignment="1" applyProtection="1">
      <alignment horizontal="center" vertical="center" wrapText="1"/>
      <protection hidden="1"/>
    </xf>
    <xf numFmtId="0" fontId="2" fillId="0" borderId="0" xfId="0" applyFont="1" applyProtection="1">
      <protection hidden="1"/>
    </xf>
    <xf numFmtId="0" fontId="19" fillId="9" borderId="43" xfId="0" applyFont="1" applyFill="1" applyBorder="1" applyAlignment="1" applyProtection="1">
      <alignment horizontal="center" vertical="center" wrapText="1"/>
      <protection hidden="1"/>
    </xf>
    <xf numFmtId="0" fontId="19" fillId="9" borderId="46"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9" fontId="15" fillId="7" borderId="43" xfId="0" applyNumberFormat="1" applyFont="1" applyFill="1" applyBorder="1" applyAlignment="1" applyProtection="1">
      <alignment horizontal="center" vertical="center" wrapText="1"/>
      <protection hidden="1"/>
    </xf>
    <xf numFmtId="9" fontId="15" fillId="7" borderId="46" xfId="0" applyNumberFormat="1" applyFont="1" applyFill="1" applyBorder="1" applyAlignment="1" applyProtection="1">
      <alignment horizontal="center" vertical="center" wrapText="1"/>
      <protection hidden="1"/>
    </xf>
    <xf numFmtId="9" fontId="15" fillId="8" borderId="46" xfId="0" applyNumberFormat="1" applyFont="1" applyFill="1" applyBorder="1" applyAlignment="1" applyProtection="1">
      <alignment horizontal="center" vertical="center" wrapText="1"/>
      <protection hidden="1"/>
    </xf>
    <xf numFmtId="9" fontId="15" fillId="7" borderId="47" xfId="0" applyNumberFormat="1" applyFont="1" applyFill="1" applyBorder="1" applyAlignment="1" applyProtection="1">
      <alignment horizontal="center" vertical="center" wrapText="1"/>
      <protection hidden="1"/>
    </xf>
    <xf numFmtId="9" fontId="15" fillId="8" borderId="41" xfId="0" applyNumberFormat="1" applyFont="1" applyFill="1" applyBorder="1" applyAlignment="1" applyProtection="1">
      <alignment horizontal="center" vertical="center" wrapText="1"/>
      <protection hidden="1"/>
    </xf>
    <xf numFmtId="0" fontId="19" fillId="9" borderId="38" xfId="0" applyFont="1" applyFill="1" applyBorder="1" applyAlignment="1" applyProtection="1">
      <alignment horizontal="center" vertical="center" wrapText="1"/>
      <protection hidden="1"/>
    </xf>
    <xf numFmtId="9" fontId="15" fillId="0" borderId="39" xfId="0" applyNumberFormat="1" applyFont="1" applyBorder="1" applyAlignment="1" applyProtection="1">
      <alignment horizontal="center" vertical="center" wrapText="1"/>
      <protection hidden="1"/>
    </xf>
    <xf numFmtId="9" fontId="15" fillId="8" borderId="40" xfId="0" applyNumberFormat="1" applyFont="1" applyFill="1" applyBorder="1" applyAlignment="1" applyProtection="1">
      <alignment horizontal="center" vertical="center" wrapText="1"/>
      <protection hidden="1"/>
    </xf>
    <xf numFmtId="9" fontId="15" fillId="0" borderId="40" xfId="0" applyNumberFormat="1" applyFont="1" applyBorder="1" applyAlignment="1" applyProtection="1">
      <alignment horizontal="center" vertical="center" wrapText="1"/>
      <protection hidden="1"/>
    </xf>
    <xf numFmtId="9" fontId="15" fillId="0" borderId="41" xfId="0" applyNumberFormat="1" applyFont="1" applyBorder="1" applyAlignment="1" applyProtection="1">
      <alignment horizontal="center" vertical="center" wrapText="1"/>
      <protection hidden="1"/>
    </xf>
    <xf numFmtId="0" fontId="17" fillId="0" borderId="0" xfId="4" applyAlignment="1" applyProtection="1">
      <alignment horizontal="justify" vertical="center"/>
      <protection hidden="1"/>
    </xf>
    <xf numFmtId="0" fontId="6"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0" fillId="6" borderId="0" xfId="0" applyFill="1" applyProtection="1">
      <protection hidden="1"/>
    </xf>
    <xf numFmtId="0" fontId="11" fillId="10" borderId="0" xfId="0" applyFont="1" applyFill="1" applyProtection="1">
      <protection hidden="1"/>
    </xf>
    <xf numFmtId="40" fontId="5" fillId="5" borderId="3" xfId="0" applyNumberFormat="1" applyFont="1" applyFill="1" applyBorder="1" applyAlignment="1" applyProtection="1">
      <alignment horizontal="left" vertical="center" wrapText="1"/>
      <protection hidden="1"/>
    </xf>
    <xf numFmtId="3" fontId="0" fillId="0" borderId="0" xfId="0" applyNumberFormat="1" applyProtection="1">
      <protection hidden="1"/>
    </xf>
    <xf numFmtId="40" fontId="0" fillId="0" borderId="52" xfId="0" applyNumberFormat="1" applyBorder="1" applyAlignment="1" applyProtection="1">
      <alignment vertical="center"/>
      <protection locked="0"/>
    </xf>
    <xf numFmtId="40" fontId="0" fillId="0" borderId="51" xfId="0" applyNumberFormat="1" applyBorder="1" applyAlignment="1" applyProtection="1">
      <alignment vertical="center"/>
      <protection locked="0"/>
    </xf>
    <xf numFmtId="40" fontId="0" fillId="2" borderId="51" xfId="0" applyNumberFormat="1" applyFill="1" applyBorder="1" applyAlignment="1" applyProtection="1">
      <alignment vertical="center"/>
      <protection hidden="1"/>
    </xf>
    <xf numFmtId="40" fontId="20" fillId="10" borderId="15" xfId="0" applyNumberFormat="1" applyFont="1" applyFill="1" applyBorder="1" applyAlignment="1" applyProtection="1">
      <alignment vertical="center"/>
      <protection hidden="1"/>
    </xf>
    <xf numFmtId="40" fontId="14" fillId="10" borderId="15" xfId="0" applyNumberFormat="1" applyFont="1" applyFill="1" applyBorder="1" applyAlignment="1" applyProtection="1">
      <alignment vertical="center"/>
      <protection hidden="1"/>
    </xf>
    <xf numFmtId="9" fontId="0" fillId="0" borderId="0" xfId="0" applyNumberFormat="1" applyProtection="1">
      <protection hidden="1"/>
    </xf>
    <xf numFmtId="0" fontId="0" fillId="0" borderId="0" xfId="0" applyAlignment="1" applyProtection="1">
      <alignment vertical="center"/>
      <protection locked="0"/>
    </xf>
    <xf numFmtId="0" fontId="0" fillId="6" borderId="19" xfId="0" applyFill="1" applyBorder="1" applyProtection="1">
      <protection hidden="1"/>
    </xf>
    <xf numFmtId="0" fontId="7" fillId="2" borderId="2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6" fillId="2" borderId="29" xfId="0" applyFont="1" applyFill="1" applyBorder="1" applyAlignment="1">
      <alignment horizontal="left" vertical="center" wrapText="1"/>
    </xf>
    <xf numFmtId="0" fontId="0" fillId="11" borderId="0" xfId="0" applyFill="1" applyAlignment="1" applyProtection="1">
      <alignment horizontal="center" vertical="center" wrapText="1"/>
      <protection hidden="1"/>
    </xf>
    <xf numFmtId="0" fontId="21" fillId="6" borderId="0" xfId="0" applyFont="1" applyFill="1" applyAlignment="1" applyProtection="1">
      <alignment vertical="center" wrapText="1"/>
      <protection hidden="1"/>
    </xf>
    <xf numFmtId="0" fontId="30" fillId="11" borderId="0" xfId="0" applyFont="1" applyFill="1" applyAlignment="1" applyProtection="1">
      <alignment vertical="center"/>
      <protection hidden="1"/>
    </xf>
    <xf numFmtId="0" fontId="2" fillId="0" borderId="0" xfId="0" applyFont="1" applyAlignment="1" applyProtection="1">
      <alignment horizontal="center"/>
      <protection hidden="1"/>
    </xf>
    <xf numFmtId="0" fontId="0" fillId="6" borderId="56" xfId="0" applyFill="1" applyBorder="1" applyProtection="1">
      <protection hidden="1"/>
    </xf>
    <xf numFmtId="0" fontId="6" fillId="6" borderId="60" xfId="0" applyFont="1" applyFill="1" applyBorder="1" applyAlignment="1" applyProtection="1">
      <alignment vertical="center" wrapText="1"/>
      <protection hidden="1"/>
    </xf>
    <xf numFmtId="0" fontId="14" fillId="10" borderId="0" xfId="0" applyFont="1" applyFill="1"/>
    <xf numFmtId="43" fontId="0" fillId="0" borderId="0" xfId="6" applyFont="1" applyProtection="1">
      <protection hidden="1"/>
    </xf>
    <xf numFmtId="0" fontId="6" fillId="2" borderId="29" xfId="0" applyFont="1" applyFill="1" applyBorder="1" applyAlignment="1">
      <alignment vertical="center" wrapText="1"/>
    </xf>
    <xf numFmtId="0" fontId="35" fillId="0" borderId="0" xfId="0" applyFont="1" applyAlignment="1">
      <alignment horizontal="center" vertical="center"/>
    </xf>
    <xf numFmtId="0" fontId="35" fillId="0" borderId="0" xfId="0" applyFont="1"/>
    <xf numFmtId="0" fontId="31" fillId="10" borderId="57" xfId="0" applyFont="1" applyFill="1" applyBorder="1" applyAlignment="1" applyProtection="1">
      <alignment vertical="center"/>
      <protection hidden="1"/>
    </xf>
    <xf numFmtId="17" fontId="2" fillId="2" borderId="1" xfId="0" applyNumberFormat="1" applyFont="1" applyFill="1" applyBorder="1" applyAlignment="1" applyProtection="1">
      <alignment horizontal="center" vertical="center" wrapText="1"/>
      <protection hidden="1"/>
    </xf>
    <xf numFmtId="40" fontId="0" fillId="4" borderId="4" xfId="0" applyNumberFormat="1" applyFill="1" applyBorder="1" applyAlignment="1" applyProtection="1">
      <alignment vertical="center"/>
      <protection hidden="1"/>
    </xf>
    <xf numFmtId="0" fontId="0" fillId="6" borderId="21" xfId="0" applyFill="1" applyBorder="1"/>
    <xf numFmtId="0" fontId="0" fillId="6" borderId="20" xfId="0" applyFill="1" applyBorder="1"/>
    <xf numFmtId="0" fontId="0" fillId="0" borderId="0" xfId="0" applyAlignment="1" applyProtection="1">
      <alignment vertical="center" wrapText="1"/>
      <protection hidden="1"/>
    </xf>
    <xf numFmtId="9" fontId="0" fillId="3" borderId="4" xfId="1" applyFont="1" applyFill="1" applyBorder="1" applyAlignment="1" applyProtection="1">
      <alignment horizontal="center" vertical="center"/>
      <protection hidden="1"/>
    </xf>
    <xf numFmtId="40" fontId="2" fillId="4" borderId="2" xfId="0" applyNumberFormat="1" applyFont="1" applyFill="1" applyBorder="1" applyAlignment="1" applyProtection="1">
      <alignment vertical="center"/>
      <protection hidden="1"/>
    </xf>
    <xf numFmtId="40" fontId="2" fillId="4" borderId="3" xfId="0" applyNumberFormat="1" applyFont="1" applyFill="1" applyBorder="1" applyAlignment="1" applyProtection="1">
      <alignment vertical="center"/>
      <protection hidden="1"/>
    </xf>
    <xf numFmtId="40" fontId="0" fillId="4" borderId="11" xfId="0" applyNumberFormat="1" applyFill="1" applyBorder="1" applyAlignment="1" applyProtection="1">
      <alignment vertical="center"/>
      <protection hidden="1"/>
    </xf>
    <xf numFmtId="40" fontId="0" fillId="4" borderId="9" xfId="0" applyNumberFormat="1" applyFill="1" applyBorder="1" applyAlignment="1" applyProtection="1">
      <alignment vertical="center"/>
      <protection hidden="1"/>
    </xf>
    <xf numFmtId="40" fontId="0" fillId="4" borderId="6" xfId="0" applyNumberFormat="1" applyFill="1" applyBorder="1" applyAlignment="1" applyProtection="1">
      <alignment vertical="center"/>
      <protection hidden="1"/>
    </xf>
    <xf numFmtId="40" fontId="0" fillId="4" borderId="53" xfId="0" applyNumberFormat="1" applyFill="1" applyBorder="1" applyAlignment="1" applyProtection="1">
      <alignment vertical="center"/>
      <protection hidden="1"/>
    </xf>
    <xf numFmtId="0" fontId="40" fillId="2" borderId="0" xfId="0" applyFont="1" applyFill="1" applyAlignment="1" applyProtection="1">
      <alignment horizontal="center" vertical="center"/>
      <protection hidden="1"/>
    </xf>
    <xf numFmtId="0" fontId="39" fillId="4" borderId="0" xfId="0" applyFont="1" applyFill="1"/>
    <xf numFmtId="0" fontId="39" fillId="4" borderId="0" xfId="0" applyFont="1" applyFill="1" applyAlignment="1">
      <alignment horizontal="center" vertical="center"/>
    </xf>
    <xf numFmtId="43" fontId="0" fillId="0" borderId="0" xfId="6" applyFont="1" applyAlignment="1" applyProtection="1">
      <alignment vertical="center" wrapText="1"/>
      <protection hidden="1"/>
    </xf>
    <xf numFmtId="43" fontId="0" fillId="0" borderId="0" xfId="6" applyFont="1" applyAlignment="1" applyProtection="1">
      <alignment horizontal="center" vertical="center"/>
      <protection hidden="1"/>
    </xf>
    <xf numFmtId="40" fontId="0" fillId="0" borderId="61" xfId="0" applyNumberFormat="1" applyBorder="1" applyAlignment="1" applyProtection="1">
      <alignment vertical="center"/>
      <protection locked="0"/>
    </xf>
    <xf numFmtId="40" fontId="0" fillId="2" borderId="61" xfId="0" applyNumberFormat="1" applyFill="1" applyBorder="1" applyAlignment="1" applyProtection="1">
      <alignment vertical="center"/>
      <protection hidden="1"/>
    </xf>
    <xf numFmtId="40" fontId="0" fillId="0" borderId="7" xfId="0" applyNumberFormat="1" applyBorder="1" applyAlignment="1" applyProtection="1">
      <alignment horizontal="right" vertical="center" wrapText="1"/>
      <protection locked="0"/>
    </xf>
    <xf numFmtId="0" fontId="41" fillId="0" borderId="0" xfId="0" applyFont="1" applyAlignment="1">
      <alignment vertical="center" wrapText="1"/>
    </xf>
    <xf numFmtId="0" fontId="0" fillId="0" borderId="12" xfId="0" applyBorder="1" applyAlignment="1" applyProtection="1">
      <alignment vertical="center" wrapText="1"/>
      <protection locked="0"/>
    </xf>
    <xf numFmtId="165" fontId="21" fillId="6" borderId="0" xfId="1" applyNumberFormat="1" applyFont="1" applyFill="1" applyBorder="1" applyAlignment="1" applyProtection="1">
      <alignment horizontal="center" vertical="center" wrapText="1"/>
      <protection hidden="1"/>
    </xf>
    <xf numFmtId="40" fontId="2" fillId="4" borderId="1" xfId="0" applyNumberFormat="1" applyFont="1" applyFill="1" applyBorder="1" applyAlignment="1" applyProtection="1">
      <alignment horizontal="right" vertical="center"/>
      <protection hidden="1"/>
    </xf>
    <xf numFmtId="0" fontId="2" fillId="4" borderId="14" xfId="0" applyFont="1" applyFill="1" applyBorder="1" applyAlignment="1" applyProtection="1">
      <alignment vertical="center" wrapText="1"/>
      <protection hidden="1"/>
    </xf>
    <xf numFmtId="0" fontId="0" fillId="0" borderId="66" xfId="0" applyBorder="1" applyAlignment="1" applyProtection="1">
      <alignment vertical="center" wrapText="1"/>
      <protection locked="0"/>
    </xf>
    <xf numFmtId="40" fontId="0" fillId="0" borderId="65" xfId="0" applyNumberFormat="1" applyBorder="1" applyAlignment="1" applyProtection="1">
      <alignment vertical="center"/>
      <protection locked="0"/>
    </xf>
    <xf numFmtId="40" fontId="0" fillId="4" borderId="67" xfId="0" applyNumberFormat="1" applyFill="1" applyBorder="1" applyAlignment="1" applyProtection="1">
      <alignment vertical="center"/>
      <protection hidden="1"/>
    </xf>
    <xf numFmtId="0" fontId="0" fillId="18" borderId="68" xfId="0" applyFill="1" applyBorder="1" applyAlignment="1" applyProtection="1">
      <alignment vertical="center"/>
      <protection hidden="1"/>
    </xf>
    <xf numFmtId="0" fontId="0" fillId="18" borderId="68" xfId="0" applyFill="1" applyBorder="1" applyAlignment="1" applyProtection="1">
      <alignment vertical="center" wrapText="1"/>
      <protection hidden="1"/>
    </xf>
    <xf numFmtId="0" fontId="0" fillId="13" borderId="68" xfId="0" applyFill="1" applyBorder="1" applyAlignment="1" applyProtection="1">
      <alignment vertical="center"/>
      <protection hidden="1"/>
    </xf>
    <xf numFmtId="0" fontId="0" fillId="13" borderId="68" xfId="0" applyFill="1" applyBorder="1" applyAlignment="1" applyProtection="1">
      <alignment vertical="center" wrapText="1"/>
      <protection hidden="1"/>
    </xf>
    <xf numFmtId="0" fontId="0" fillId="6" borderId="68" xfId="0" applyFill="1" applyBorder="1" applyAlignment="1" applyProtection="1">
      <alignment vertical="center"/>
      <protection hidden="1"/>
    </xf>
    <xf numFmtId="0" fontId="0" fillId="6" borderId="68" xfId="0" applyFill="1" applyBorder="1" applyAlignment="1" applyProtection="1">
      <alignment vertical="center" wrapText="1"/>
      <protection hidden="1"/>
    </xf>
    <xf numFmtId="0" fontId="0" fillId="18" borderId="69" xfId="0" applyFill="1" applyBorder="1" applyAlignment="1" applyProtection="1">
      <alignment vertical="center"/>
      <protection hidden="1"/>
    </xf>
    <xf numFmtId="0" fontId="0" fillId="18" borderId="69" xfId="0" applyFill="1" applyBorder="1" applyAlignment="1" applyProtection="1">
      <alignment vertical="center" wrapText="1"/>
      <protection hidden="1"/>
    </xf>
    <xf numFmtId="0" fontId="0" fillId="2" borderId="0" xfId="0" applyFill="1" applyProtection="1">
      <protection hidden="1"/>
    </xf>
    <xf numFmtId="0" fontId="2" fillId="2" borderId="70" xfId="0" applyFont="1" applyFill="1" applyBorder="1" applyAlignment="1" applyProtection="1">
      <alignment horizontal="center" vertical="center"/>
      <protection hidden="1"/>
    </xf>
    <xf numFmtId="0" fontId="2" fillId="2" borderId="71" xfId="0" applyFont="1" applyFill="1" applyBorder="1" applyAlignment="1" applyProtection="1">
      <alignment horizontal="center" vertical="center"/>
      <protection hidden="1"/>
    </xf>
    <xf numFmtId="0" fontId="2" fillId="2" borderId="72" xfId="0" applyFont="1" applyFill="1" applyBorder="1" applyAlignment="1" applyProtection="1">
      <alignment horizontal="center" vertical="center" wrapText="1"/>
      <protection hidden="1"/>
    </xf>
    <xf numFmtId="0" fontId="2" fillId="2" borderId="71" xfId="0" applyFont="1" applyFill="1" applyBorder="1" applyAlignment="1" applyProtection="1">
      <alignment horizontal="center" vertical="center" wrapText="1"/>
      <protection hidden="1"/>
    </xf>
    <xf numFmtId="0" fontId="0" fillId="18" borderId="69" xfId="0" applyFill="1" applyBorder="1" applyAlignment="1" applyProtection="1">
      <alignment horizontal="center" vertical="center"/>
      <protection hidden="1"/>
    </xf>
    <xf numFmtId="0" fontId="0" fillId="18" borderId="68" xfId="0" applyFill="1" applyBorder="1" applyAlignment="1" applyProtection="1">
      <alignment horizontal="center" vertical="center"/>
      <protection hidden="1"/>
    </xf>
    <xf numFmtId="0" fontId="0" fillId="13" borderId="68" xfId="0" applyFill="1" applyBorder="1" applyAlignment="1" applyProtection="1">
      <alignment horizontal="center" vertical="center" wrapText="1"/>
      <protection hidden="1"/>
    </xf>
    <xf numFmtId="0" fontId="0" fillId="13" borderId="68" xfId="0" applyFill="1" applyBorder="1" applyAlignment="1" applyProtection="1">
      <alignment horizontal="center" vertical="center"/>
      <protection hidden="1"/>
    </xf>
    <xf numFmtId="0" fontId="0" fillId="6" borderId="68" xfId="0" applyFill="1" applyBorder="1" applyAlignment="1" applyProtection="1">
      <alignment horizontal="center" vertical="center"/>
      <protection hidden="1"/>
    </xf>
    <xf numFmtId="40" fontId="3" fillId="16" borderId="2" xfId="0" applyNumberFormat="1" applyFont="1" applyFill="1" applyBorder="1" applyAlignment="1" applyProtection="1">
      <alignment vertical="center"/>
      <protection hidden="1"/>
    </xf>
    <xf numFmtId="40" fontId="3" fillId="16" borderId="3" xfId="0" applyNumberFormat="1" applyFont="1" applyFill="1" applyBorder="1" applyAlignment="1" applyProtection="1">
      <alignment vertical="center"/>
      <protection hidden="1"/>
    </xf>
    <xf numFmtId="0" fontId="0" fillId="0" borderId="74" xfId="0" applyBorder="1" applyAlignment="1" applyProtection="1">
      <alignment vertical="center" wrapText="1"/>
      <protection hidden="1"/>
    </xf>
    <xf numFmtId="0" fontId="0" fillId="0" borderId="0" xfId="0" applyAlignment="1" applyProtection="1">
      <alignment horizontal="left" vertical="center" wrapText="1"/>
      <protection hidden="1"/>
    </xf>
    <xf numFmtId="0" fontId="2" fillId="0" borderId="0" xfId="0" applyFont="1" applyAlignment="1" applyProtection="1">
      <alignment vertical="center"/>
      <protection hidden="1"/>
    </xf>
    <xf numFmtId="166" fontId="0" fillId="0" borderId="0" xfId="0" applyNumberFormat="1" applyProtection="1">
      <protection hidden="1"/>
    </xf>
    <xf numFmtId="0" fontId="25" fillId="10" borderId="0" xfId="0" applyFont="1" applyFill="1" applyAlignment="1">
      <alignment horizontal="center" vertical="center"/>
    </xf>
    <xf numFmtId="0" fontId="20" fillId="10" borderId="0" xfId="0" applyFont="1" applyFill="1" applyAlignment="1" applyProtection="1">
      <alignment horizontal="center" vertical="center" wrapText="1"/>
      <protection hidden="1"/>
    </xf>
    <xf numFmtId="0" fontId="20" fillId="10" borderId="79" xfId="0" applyFont="1" applyFill="1" applyBorder="1" applyAlignment="1" applyProtection="1">
      <alignment horizontal="center" vertical="center" wrapText="1"/>
      <protection hidden="1"/>
    </xf>
    <xf numFmtId="0" fontId="0" fillId="11" borderId="79" xfId="0" applyFill="1" applyBorder="1" applyAlignment="1" applyProtection="1">
      <alignment horizontal="center" vertical="center" wrapText="1"/>
      <protection hidden="1"/>
    </xf>
    <xf numFmtId="0" fontId="0" fillId="11" borderId="78" xfId="0" applyFill="1" applyBorder="1" applyAlignment="1" applyProtection="1">
      <alignment horizontal="center" vertical="center" wrapText="1"/>
      <protection hidden="1"/>
    </xf>
    <xf numFmtId="0" fontId="43" fillId="10" borderId="63" xfId="0" applyFont="1" applyFill="1" applyBorder="1" applyAlignment="1" applyProtection="1">
      <alignment vertical="center"/>
      <protection hidden="1"/>
    </xf>
    <xf numFmtId="0" fontId="25" fillId="10" borderId="75" xfId="0" applyFont="1" applyFill="1" applyBorder="1" applyAlignment="1" applyProtection="1">
      <alignment vertical="center" wrapText="1"/>
      <protection hidden="1"/>
    </xf>
    <xf numFmtId="0" fontId="25" fillId="10" borderId="76" xfId="0" applyFont="1" applyFill="1" applyBorder="1" applyAlignment="1" applyProtection="1">
      <alignment vertical="center" wrapText="1"/>
      <protection hidden="1"/>
    </xf>
    <xf numFmtId="0" fontId="0" fillId="6" borderId="79" xfId="0" applyFill="1" applyBorder="1" applyProtection="1">
      <protection hidden="1"/>
    </xf>
    <xf numFmtId="0" fontId="14" fillId="10" borderId="64" xfId="0" applyFont="1" applyFill="1" applyBorder="1" applyAlignment="1" applyProtection="1">
      <alignment vertical="center"/>
      <protection hidden="1"/>
    </xf>
    <xf numFmtId="0" fontId="14" fillId="10" borderId="0" xfId="0" applyFont="1" applyFill="1" applyAlignment="1" applyProtection="1">
      <alignment vertical="center"/>
      <protection hidden="1"/>
    </xf>
    <xf numFmtId="43" fontId="0" fillId="6" borderId="0" xfId="6" applyFont="1" applyFill="1" applyBorder="1" applyProtection="1">
      <protection hidden="1"/>
    </xf>
    <xf numFmtId="0" fontId="21" fillId="19" borderId="0" xfId="0" applyFont="1" applyFill="1" applyAlignment="1" applyProtection="1">
      <alignment vertical="center" wrapText="1"/>
      <protection hidden="1"/>
    </xf>
    <xf numFmtId="0" fontId="47" fillId="19" borderId="0" xfId="0" applyFont="1" applyFill="1" applyAlignment="1" applyProtection="1">
      <alignment vertical="center" wrapText="1"/>
      <protection hidden="1"/>
    </xf>
    <xf numFmtId="0" fontId="21" fillId="6" borderId="64" xfId="0" applyFont="1" applyFill="1" applyBorder="1" applyAlignment="1" applyProtection="1">
      <alignment vertical="center" wrapText="1"/>
      <protection hidden="1"/>
    </xf>
    <xf numFmtId="0" fontId="11" fillId="10" borderId="0" xfId="0" applyFont="1" applyFill="1" applyAlignment="1" applyProtection="1">
      <alignment vertical="center"/>
      <protection hidden="1"/>
    </xf>
    <xf numFmtId="0" fontId="2" fillId="2" borderId="83" xfId="0" applyFont="1" applyFill="1" applyBorder="1" applyAlignment="1" applyProtection="1">
      <alignment horizontal="center" vertical="center" wrapText="1"/>
      <protection hidden="1"/>
    </xf>
    <xf numFmtId="0" fontId="11" fillId="10" borderId="79" xfId="0" applyFont="1" applyFill="1" applyBorder="1" applyProtection="1">
      <protection hidden="1"/>
    </xf>
    <xf numFmtId="0" fontId="2" fillId="2" borderId="83" xfId="0" applyFont="1" applyFill="1" applyBorder="1" applyAlignment="1" applyProtection="1">
      <alignment vertical="center" wrapText="1"/>
      <protection hidden="1"/>
    </xf>
    <xf numFmtId="0" fontId="22" fillId="2" borderId="83" xfId="0" applyFont="1" applyFill="1" applyBorder="1" applyAlignment="1" applyProtection="1">
      <alignment vertical="center" wrapText="1"/>
      <protection hidden="1"/>
    </xf>
    <xf numFmtId="166" fontId="0" fillId="6" borderId="79" xfId="0" applyNumberFormat="1" applyFill="1" applyBorder="1" applyAlignment="1" applyProtection="1">
      <alignment horizontal="center" vertical="center"/>
      <protection hidden="1"/>
    </xf>
    <xf numFmtId="166" fontId="11" fillId="10" borderId="79" xfId="0" applyNumberFormat="1" applyFont="1" applyFill="1" applyBorder="1" applyAlignment="1" applyProtection="1">
      <alignment horizontal="center" vertical="center"/>
      <protection hidden="1"/>
    </xf>
    <xf numFmtId="0" fontId="4" fillId="2" borderId="83" xfId="0" applyFont="1" applyFill="1" applyBorder="1" applyAlignment="1" applyProtection="1">
      <alignment vertical="center" wrapText="1"/>
      <protection hidden="1"/>
    </xf>
    <xf numFmtId="0" fontId="0" fillId="0" borderId="35" xfId="0" applyBorder="1" applyAlignment="1" applyProtection="1">
      <alignment horizontal="center" vertical="center"/>
      <protection locked="0"/>
    </xf>
    <xf numFmtId="0" fontId="43" fillId="10" borderId="75" xfId="0" applyFont="1" applyFill="1" applyBorder="1" applyProtection="1">
      <protection hidden="1"/>
    </xf>
    <xf numFmtId="0" fontId="11" fillId="10" borderId="75" xfId="0" applyFont="1" applyFill="1" applyBorder="1" applyProtection="1">
      <protection hidden="1"/>
    </xf>
    <xf numFmtId="0" fontId="23" fillId="10" borderId="76" xfId="0" applyFont="1" applyFill="1" applyBorder="1" applyProtection="1">
      <protection hidden="1"/>
    </xf>
    <xf numFmtId="0" fontId="20" fillId="10" borderId="64" xfId="0" applyFont="1" applyFill="1" applyBorder="1" applyAlignment="1" applyProtection="1">
      <alignment vertical="center" wrapText="1"/>
      <protection hidden="1"/>
    </xf>
    <xf numFmtId="0" fontId="20" fillId="10" borderId="0" xfId="0" applyFont="1" applyFill="1" applyAlignment="1" applyProtection="1">
      <alignment vertical="center" wrapText="1"/>
      <protection hidden="1"/>
    </xf>
    <xf numFmtId="0" fontId="23" fillId="10" borderId="79" xfId="0" applyFont="1" applyFill="1" applyBorder="1" applyProtection="1">
      <protection hidden="1"/>
    </xf>
    <xf numFmtId="0" fontId="14" fillId="10" borderId="83" xfId="0" applyFont="1" applyFill="1" applyBorder="1" applyAlignment="1" applyProtection="1">
      <alignment vertical="center" wrapText="1"/>
      <protection hidden="1"/>
    </xf>
    <xf numFmtId="166" fontId="0" fillId="0" borderId="79" xfId="0" applyNumberFormat="1" applyBorder="1" applyAlignment="1" applyProtection="1">
      <alignment horizontal="center" vertical="center"/>
      <protection hidden="1"/>
    </xf>
    <xf numFmtId="0" fontId="20" fillId="10" borderId="86" xfId="0" applyFont="1" applyFill="1" applyBorder="1" applyAlignment="1" applyProtection="1">
      <alignment vertical="center" wrapText="1"/>
      <protection hidden="1"/>
    </xf>
    <xf numFmtId="0" fontId="23" fillId="2" borderId="87" xfId="0" applyFont="1" applyFill="1" applyBorder="1" applyAlignment="1" applyProtection="1">
      <alignment vertical="center" wrapText="1"/>
      <protection hidden="1"/>
    </xf>
    <xf numFmtId="0" fontId="23" fillId="2" borderId="82" xfId="0" applyFont="1" applyFill="1" applyBorder="1" applyAlignment="1" applyProtection="1">
      <alignment vertical="center" wrapText="1"/>
      <protection hidden="1"/>
    </xf>
    <xf numFmtId="0" fontId="23" fillId="2" borderId="88" xfId="0" applyFont="1" applyFill="1" applyBorder="1" applyAlignment="1" applyProtection="1">
      <alignment vertical="center" wrapText="1"/>
      <protection hidden="1"/>
    </xf>
    <xf numFmtId="0" fontId="20" fillId="10" borderId="83" xfId="0" applyFont="1" applyFill="1" applyBorder="1" applyAlignment="1" applyProtection="1">
      <alignment vertical="center" wrapText="1"/>
      <protection hidden="1"/>
    </xf>
    <xf numFmtId="0" fontId="23" fillId="2" borderId="89" xfId="0" applyFont="1" applyFill="1" applyBorder="1" applyAlignment="1" applyProtection="1">
      <alignment vertical="center" wrapText="1"/>
      <protection hidden="1"/>
    </xf>
    <xf numFmtId="0" fontId="0" fillId="10" borderId="77" xfId="0" applyFill="1" applyBorder="1" applyProtection="1">
      <protection hidden="1"/>
    </xf>
    <xf numFmtId="0" fontId="0" fillId="10" borderId="49" xfId="0" applyFill="1" applyBorder="1" applyProtection="1">
      <protection hidden="1"/>
    </xf>
    <xf numFmtId="166" fontId="0" fillId="0" borderId="78" xfId="0" applyNumberFormat="1" applyBorder="1" applyAlignment="1" applyProtection="1">
      <alignment horizontal="center" vertical="center"/>
      <protection hidden="1"/>
    </xf>
    <xf numFmtId="0" fontId="43" fillId="10" borderId="64" xfId="0" applyFont="1" applyFill="1" applyBorder="1" applyAlignment="1" applyProtection="1">
      <alignment vertical="center"/>
      <protection hidden="1"/>
    </xf>
    <xf numFmtId="0" fontId="25" fillId="10" borderId="0" xfId="0" applyFont="1" applyFill="1" applyAlignment="1" applyProtection="1">
      <alignment vertical="center" wrapText="1"/>
      <protection hidden="1"/>
    </xf>
    <xf numFmtId="0" fontId="25" fillId="10" borderId="79" xfId="0" applyFont="1" applyFill="1" applyBorder="1" applyAlignment="1" applyProtection="1">
      <alignment vertical="center" wrapText="1"/>
      <protection hidden="1"/>
    </xf>
    <xf numFmtId="0" fontId="36" fillId="6" borderId="64" xfId="0" applyFont="1" applyFill="1" applyBorder="1" applyAlignment="1" applyProtection="1">
      <alignment vertical="center" wrapText="1"/>
      <protection hidden="1"/>
    </xf>
    <xf numFmtId="0" fontId="36" fillId="6" borderId="0" xfId="0" applyFont="1" applyFill="1" applyAlignment="1" applyProtection="1">
      <alignment vertical="center" wrapText="1"/>
      <protection hidden="1"/>
    </xf>
    <xf numFmtId="0" fontId="36" fillId="6" borderId="79" xfId="0" applyFont="1" applyFill="1" applyBorder="1" applyAlignment="1" applyProtection="1">
      <alignment vertical="center" wrapText="1"/>
      <protection hidden="1"/>
    </xf>
    <xf numFmtId="0" fontId="43" fillId="10" borderId="75" xfId="0" applyFont="1" applyFill="1" applyBorder="1"/>
    <xf numFmtId="0" fontId="0" fillId="6" borderId="49" xfId="0" applyFill="1" applyBorder="1"/>
    <xf numFmtId="0" fontId="43" fillId="10" borderId="93" xfId="0" applyFont="1" applyFill="1" applyBorder="1"/>
    <xf numFmtId="0" fontId="43" fillId="10" borderId="94" xfId="0" applyFont="1" applyFill="1" applyBorder="1"/>
    <xf numFmtId="0" fontId="7" fillId="2" borderId="96" xfId="0" applyFont="1" applyFill="1" applyBorder="1" applyAlignment="1">
      <alignment horizontal="center" vertical="center" wrapText="1"/>
    </xf>
    <xf numFmtId="0" fontId="7" fillId="2" borderId="98" xfId="0" applyFont="1" applyFill="1" applyBorder="1" applyAlignment="1">
      <alignment horizontal="center" vertical="center" wrapText="1"/>
    </xf>
    <xf numFmtId="0" fontId="6" fillId="2" borderId="95" xfId="0" applyFont="1" applyFill="1" applyBorder="1" applyAlignment="1">
      <alignment horizontal="left" vertical="center" wrapText="1"/>
    </xf>
    <xf numFmtId="40" fontId="6" fillId="0" borderId="96" xfId="0" applyNumberFormat="1" applyFont="1" applyBorder="1" applyAlignment="1" applyProtection="1">
      <alignment vertical="center" wrapText="1"/>
      <protection locked="0"/>
    </xf>
    <xf numFmtId="0" fontId="6" fillId="2" borderId="99" xfId="0" applyFont="1" applyFill="1" applyBorder="1" applyAlignment="1">
      <alignment vertical="center" wrapText="1"/>
    </xf>
    <xf numFmtId="40" fontId="6" fillId="2" borderId="100" xfId="0" applyNumberFormat="1" applyFont="1" applyFill="1" applyBorder="1" applyAlignment="1" applyProtection="1">
      <alignment vertical="center" wrapText="1"/>
      <protection hidden="1"/>
    </xf>
    <xf numFmtId="0" fontId="6" fillId="2" borderId="99" xfId="0" applyFont="1" applyFill="1" applyBorder="1" applyAlignment="1">
      <alignment horizontal="left" vertical="center" wrapText="1"/>
    </xf>
    <xf numFmtId="40" fontId="6" fillId="0" borderId="100" xfId="0" applyNumberFormat="1" applyFont="1" applyBorder="1" applyAlignment="1" applyProtection="1">
      <alignment vertical="center" wrapText="1"/>
      <protection locked="0"/>
    </xf>
    <xf numFmtId="0" fontId="6" fillId="2" borderId="99" xfId="0" applyFont="1" applyFill="1" applyBorder="1" applyAlignment="1" applyProtection="1">
      <alignment horizontal="left" vertical="center" wrapText="1"/>
      <protection hidden="1"/>
    </xf>
    <xf numFmtId="0" fontId="6" fillId="0" borderId="99" xfId="0" applyFont="1" applyBorder="1" applyAlignment="1" applyProtection="1">
      <alignment horizontal="left" vertical="center" wrapText="1"/>
      <protection locked="0"/>
    </xf>
    <xf numFmtId="0" fontId="6" fillId="0" borderId="101" xfId="0" applyFont="1" applyBorder="1" applyAlignment="1" applyProtection="1">
      <alignment horizontal="left" vertical="center" wrapText="1"/>
      <protection locked="0"/>
    </xf>
    <xf numFmtId="40" fontId="6" fillId="0" borderId="102" xfId="0" applyNumberFormat="1" applyFont="1" applyBorder="1" applyAlignment="1" applyProtection="1">
      <alignment vertical="center" wrapText="1"/>
      <protection locked="0"/>
    </xf>
    <xf numFmtId="0" fontId="7" fillId="2" borderId="103" xfId="0" applyFont="1" applyFill="1" applyBorder="1" applyAlignment="1">
      <alignment horizontal="left" vertical="center" wrapText="1"/>
    </xf>
    <xf numFmtId="40" fontId="7" fillId="2" borderId="104" xfId="0" applyNumberFormat="1" applyFont="1" applyFill="1" applyBorder="1" applyAlignment="1" applyProtection="1">
      <alignment vertical="center" wrapText="1"/>
      <protection hidden="1"/>
    </xf>
    <xf numFmtId="0" fontId="0" fillId="6" borderId="106" xfId="0" applyFill="1" applyBorder="1"/>
    <xf numFmtId="9" fontId="0" fillId="0" borderId="0" xfId="1" applyFont="1" applyProtection="1">
      <protection hidden="1"/>
    </xf>
    <xf numFmtId="9" fontId="46" fillId="15" borderId="35" xfId="1" applyFont="1" applyFill="1" applyBorder="1" applyAlignment="1" applyProtection="1">
      <alignment horizontal="center" vertical="center" wrapText="1"/>
      <protection locked="0"/>
    </xf>
    <xf numFmtId="0" fontId="7" fillId="6" borderId="64" xfId="0" applyFont="1" applyFill="1" applyBorder="1" applyAlignment="1" applyProtection="1">
      <alignment horizontal="justify" vertical="center"/>
      <protection hidden="1"/>
    </xf>
    <xf numFmtId="0" fontId="45" fillId="6" borderId="0" xfId="0" applyFont="1" applyFill="1" applyAlignment="1" applyProtection="1">
      <alignment horizontal="center" vertical="center" wrapText="1"/>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wrapText="1"/>
      <protection hidden="1"/>
    </xf>
    <xf numFmtId="0" fontId="31" fillId="10" borderId="107" xfId="0" applyFont="1" applyFill="1" applyBorder="1" applyAlignment="1" applyProtection="1">
      <alignment vertical="center"/>
      <protection hidden="1"/>
    </xf>
    <xf numFmtId="0" fontId="0" fillId="6" borderId="108" xfId="0" applyFill="1" applyBorder="1" applyProtection="1">
      <protection hidden="1"/>
    </xf>
    <xf numFmtId="0" fontId="6" fillId="6" borderId="109" xfId="0" applyFont="1" applyFill="1" applyBorder="1" applyAlignment="1" applyProtection="1">
      <alignment vertical="center" wrapText="1"/>
      <protection hidden="1"/>
    </xf>
    <xf numFmtId="0" fontId="0" fillId="4" borderId="23" xfId="0" applyFill="1" applyBorder="1" applyAlignment="1" applyProtection="1">
      <alignment horizontal="center" vertical="center"/>
      <protection hidden="1"/>
    </xf>
    <xf numFmtId="49" fontId="0" fillId="4" borderId="24" xfId="0" applyNumberFormat="1" applyFill="1" applyBorder="1" applyAlignment="1" applyProtection="1">
      <alignment vertical="center" wrapText="1"/>
      <protection hidden="1"/>
    </xf>
    <xf numFmtId="0" fontId="0" fillId="0" borderId="25" xfId="0" applyBorder="1" applyAlignment="1" applyProtection="1">
      <alignment vertical="center" wrapText="1"/>
      <protection locked="0"/>
    </xf>
    <xf numFmtId="0" fontId="0" fillId="4" borderId="29" xfId="0" applyFill="1" applyBorder="1" applyAlignment="1" applyProtection="1">
      <alignment horizontal="center" vertical="center"/>
      <protection hidden="1"/>
    </xf>
    <xf numFmtId="49" fontId="0" fillId="4" borderId="62" xfId="0" applyNumberFormat="1" applyFill="1" applyBorder="1" applyAlignment="1" applyProtection="1">
      <alignment vertical="center" wrapText="1"/>
      <protection hidden="1"/>
    </xf>
    <xf numFmtId="0" fontId="0" fillId="0" borderId="30" xfId="0" applyBorder="1" applyAlignment="1" applyProtection="1">
      <alignment vertical="center" wrapText="1"/>
      <protection locked="0"/>
    </xf>
    <xf numFmtId="0" fontId="0" fillId="6" borderId="64" xfId="0" applyFill="1" applyBorder="1" applyProtection="1">
      <protection hidden="1"/>
    </xf>
    <xf numFmtId="0" fontId="18" fillId="6" borderId="64" xfId="0" applyFont="1" applyFill="1" applyBorder="1" applyAlignment="1" applyProtection="1">
      <alignment vertical="center" wrapText="1"/>
      <protection hidden="1"/>
    </xf>
    <xf numFmtId="9" fontId="4" fillId="5" borderId="116" xfId="1" applyFont="1" applyFill="1" applyBorder="1" applyAlignment="1" applyProtection="1">
      <alignment horizontal="center" vertical="center" wrapText="1"/>
      <protection hidden="1"/>
    </xf>
    <xf numFmtId="0" fontId="2" fillId="4" borderId="83" xfId="0" applyFont="1" applyFill="1" applyBorder="1" applyAlignment="1" applyProtection="1">
      <alignment vertical="center" wrapText="1"/>
      <protection hidden="1"/>
    </xf>
    <xf numFmtId="9" fontId="0" fillId="3" borderId="117" xfId="1" applyFont="1" applyFill="1" applyBorder="1" applyAlignment="1" applyProtection="1">
      <alignment horizontal="center" vertical="center" wrapText="1"/>
      <protection hidden="1"/>
    </xf>
    <xf numFmtId="0" fontId="0" fillId="0" borderId="82" xfId="0" applyBorder="1" applyAlignment="1" applyProtection="1">
      <alignment vertical="center" wrapText="1"/>
      <protection locked="0"/>
    </xf>
    <xf numFmtId="0" fontId="0" fillId="0" borderId="118" xfId="0" applyBorder="1" applyAlignment="1" applyProtection="1">
      <alignment vertical="center" wrapText="1"/>
      <protection locked="0"/>
    </xf>
    <xf numFmtId="0" fontId="0" fillId="0" borderId="81" xfId="0" applyBorder="1" applyAlignment="1" applyProtection="1">
      <alignment vertical="center" wrapText="1"/>
      <protection locked="0"/>
    </xf>
    <xf numFmtId="0" fontId="0" fillId="0" borderId="87" xfId="0" applyBorder="1" applyAlignment="1" applyProtection="1">
      <alignment vertical="center" wrapText="1"/>
      <protection locked="0"/>
    </xf>
    <xf numFmtId="9" fontId="0" fillId="2" borderId="119" xfId="1" applyFont="1" applyFill="1" applyBorder="1" applyAlignment="1" applyProtection="1">
      <alignment horizontal="center" vertical="center" wrapText="1"/>
      <protection hidden="1"/>
    </xf>
    <xf numFmtId="0" fontId="21" fillId="6" borderId="77" xfId="0" applyFont="1" applyFill="1" applyBorder="1" applyAlignment="1" applyProtection="1">
      <alignment vertical="center" wrapText="1"/>
      <protection hidden="1"/>
    </xf>
    <xf numFmtId="0" fontId="0" fillId="6" borderId="49" xfId="0" applyFill="1" applyBorder="1" applyAlignment="1" applyProtection="1">
      <alignment vertical="center"/>
      <protection hidden="1"/>
    </xf>
    <xf numFmtId="43" fontId="0" fillId="0" borderId="0" xfId="0" applyNumberFormat="1" applyProtection="1">
      <protection hidden="1"/>
    </xf>
    <xf numFmtId="40" fontId="25" fillId="10" borderId="37" xfId="0" applyNumberFormat="1" applyFont="1" applyFill="1" applyBorder="1" applyAlignment="1" applyProtection="1">
      <alignment horizontal="center" vertical="center" wrapText="1"/>
      <protection hidden="1"/>
    </xf>
    <xf numFmtId="0" fontId="2" fillId="2" borderId="23" xfId="0" applyFont="1" applyFill="1" applyBorder="1" applyAlignment="1" applyProtection="1">
      <alignment vertical="center" wrapText="1"/>
      <protection hidden="1"/>
    </xf>
    <xf numFmtId="0" fontId="4" fillId="2" borderId="24" xfId="0" applyFont="1" applyFill="1" applyBorder="1" applyAlignment="1" applyProtection="1">
      <alignment horizontal="center" vertical="center" wrapText="1"/>
      <protection hidden="1"/>
    </xf>
    <xf numFmtId="0" fontId="3" fillId="2" borderId="29" xfId="0" applyFont="1" applyFill="1" applyBorder="1" applyAlignment="1" applyProtection="1">
      <alignment vertical="center" wrapText="1"/>
      <protection hidden="1"/>
    </xf>
    <xf numFmtId="0" fontId="46" fillId="2" borderId="62" xfId="0" applyFont="1" applyFill="1" applyBorder="1" applyAlignment="1" applyProtection="1">
      <alignment horizontal="center" vertical="center" wrapText="1"/>
      <protection hidden="1"/>
    </xf>
    <xf numFmtId="40" fontId="46" fillId="2" borderId="62" xfId="0" applyNumberFormat="1" applyFont="1" applyFill="1" applyBorder="1" applyAlignment="1" applyProtection="1">
      <alignment horizontal="center" vertical="center" wrapText="1"/>
      <protection hidden="1"/>
    </xf>
    <xf numFmtId="9" fontId="46" fillId="2" borderId="62" xfId="1" applyFont="1" applyFill="1" applyBorder="1" applyAlignment="1" applyProtection="1">
      <alignment horizontal="center" vertical="center"/>
      <protection hidden="1"/>
    </xf>
    <xf numFmtId="0" fontId="34" fillId="6" borderId="0" xfId="0" applyFont="1" applyFill="1" applyAlignment="1" applyProtection="1">
      <alignment horizontal="center" vertical="center" wrapText="1"/>
      <protection hidden="1"/>
    </xf>
    <xf numFmtId="0" fontId="7" fillId="6" borderId="64"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4" fillId="4" borderId="24"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10" fontId="46" fillId="4" borderId="62" xfId="1" applyNumberFormat="1" applyFont="1" applyFill="1" applyBorder="1" applyAlignment="1" applyProtection="1">
      <alignment horizontal="center" vertical="center" wrapText="1"/>
      <protection hidden="1"/>
    </xf>
    <xf numFmtId="9" fontId="52" fillId="19" borderId="0" xfId="1" applyFont="1" applyFill="1" applyBorder="1" applyAlignment="1" applyProtection="1">
      <alignment horizontal="center" vertical="center" wrapText="1"/>
      <protection hidden="1"/>
    </xf>
    <xf numFmtId="0" fontId="0" fillId="4" borderId="105" xfId="0" applyFill="1" applyBorder="1" applyAlignment="1" applyProtection="1">
      <alignment horizontal="center"/>
      <protection hidden="1"/>
    </xf>
    <xf numFmtId="10" fontId="14" fillId="10" borderId="120" xfId="1" applyNumberFormat="1" applyFont="1" applyFill="1" applyBorder="1" applyAlignment="1" applyProtection="1">
      <alignment vertical="center"/>
      <protection hidden="1"/>
    </xf>
    <xf numFmtId="40" fontId="14" fillId="10" borderId="27" xfId="1" applyNumberFormat="1" applyFont="1" applyFill="1" applyBorder="1" applyAlignment="1" applyProtection="1">
      <alignment vertical="center"/>
      <protection hidden="1"/>
    </xf>
    <xf numFmtId="0" fontId="31" fillId="10" borderId="64" xfId="0" applyFont="1" applyFill="1" applyBorder="1" applyAlignment="1" applyProtection="1">
      <alignment vertical="center"/>
      <protection hidden="1"/>
    </xf>
    <xf numFmtId="0" fontId="31" fillId="10" borderId="0" xfId="0" applyFont="1" applyFill="1" applyAlignment="1" applyProtection="1">
      <alignment vertical="center"/>
      <protection hidden="1"/>
    </xf>
    <xf numFmtId="0" fontId="0" fillId="0" borderId="12" xfId="0"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hidden="1"/>
    </xf>
    <xf numFmtId="0" fontId="2" fillId="4" borderId="14" xfId="0" applyFont="1" applyFill="1" applyBorder="1" applyAlignment="1" applyProtection="1">
      <alignment horizontal="center" vertical="center" wrapText="1"/>
      <protection hidden="1"/>
    </xf>
    <xf numFmtId="0" fontId="2" fillId="4" borderId="114"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0" fillId="0" borderId="13" xfId="0" applyBorder="1" applyAlignment="1" applyProtection="1">
      <alignment horizontal="left" vertical="center" wrapText="1"/>
      <protection locked="0"/>
    </xf>
    <xf numFmtId="0" fontId="2" fillId="4" borderId="58" xfId="0" applyFont="1" applyFill="1" applyBorder="1" applyAlignment="1" applyProtection="1">
      <alignment horizontal="center" vertical="center" wrapText="1"/>
      <protection hidden="1"/>
    </xf>
    <xf numFmtId="0" fontId="0" fillId="6" borderId="35" xfId="0" applyFill="1" applyBorder="1" applyAlignment="1" applyProtection="1">
      <alignment horizontal="center" vertical="center"/>
      <protection hidden="1"/>
    </xf>
    <xf numFmtId="0" fontId="46" fillId="3" borderId="35" xfId="0" applyFont="1" applyFill="1" applyBorder="1" applyAlignment="1" applyProtection="1">
      <alignment horizontal="center" vertical="center" wrapText="1"/>
      <protection locked="0"/>
    </xf>
    <xf numFmtId="166" fontId="21" fillId="6" borderId="49" xfId="0" applyNumberFormat="1" applyFont="1" applyFill="1" applyBorder="1" applyAlignment="1" applyProtection="1">
      <alignment vertical="center"/>
      <protection hidden="1"/>
    </xf>
    <xf numFmtId="0" fontId="14" fillId="6" borderId="54" xfId="0" applyFont="1" applyFill="1" applyBorder="1" applyAlignment="1" applyProtection="1">
      <alignment horizontal="center" vertical="center" wrapText="1"/>
      <protection hidden="1"/>
    </xf>
    <xf numFmtId="0" fontId="6" fillId="7" borderId="25" xfId="0" applyFont="1" applyFill="1" applyBorder="1" applyAlignment="1" applyProtection="1">
      <alignment horizontal="justify" vertical="center"/>
      <protection locked="0"/>
    </xf>
    <xf numFmtId="0" fontId="7" fillId="4" borderId="30" xfId="0" applyFont="1" applyFill="1" applyBorder="1" applyAlignment="1" applyProtection="1">
      <alignment horizontal="center" vertical="center"/>
      <protection hidden="1"/>
    </xf>
    <xf numFmtId="0" fontId="6" fillId="7" borderId="30" xfId="0" applyFont="1" applyFill="1" applyBorder="1" applyAlignment="1" applyProtection="1">
      <alignment horizontal="justify" vertical="center"/>
      <protection locked="0"/>
    </xf>
    <xf numFmtId="0" fontId="6" fillId="4" borderId="62" xfId="0" applyFont="1" applyFill="1" applyBorder="1" applyAlignment="1" applyProtection="1">
      <alignment horizontal="justify" vertical="center" wrapText="1"/>
      <protection hidden="1"/>
    </xf>
    <xf numFmtId="0" fontId="6" fillId="0" borderId="30" xfId="0" applyFont="1" applyBorder="1" applyAlignment="1" applyProtection="1">
      <alignment horizontal="justify" vertical="center"/>
      <protection locked="0"/>
    </xf>
    <xf numFmtId="0" fontId="6" fillId="12" borderId="23" xfId="0" applyFont="1" applyFill="1" applyBorder="1" applyAlignment="1" applyProtection="1">
      <alignment horizontal="justify" vertical="center" wrapText="1"/>
      <protection hidden="1"/>
    </xf>
    <xf numFmtId="0" fontId="6" fillId="7" borderId="25" xfId="0" applyFont="1" applyFill="1" applyBorder="1" applyAlignment="1" applyProtection="1">
      <alignment horizontal="justify" vertical="center" wrapText="1"/>
      <protection locked="0"/>
    </xf>
    <xf numFmtId="0" fontId="6" fillId="12" borderId="26" xfId="0" applyFont="1" applyFill="1" applyBorder="1" applyAlignment="1" applyProtection="1">
      <alignment horizontal="left" vertical="center" wrapText="1"/>
      <protection hidden="1"/>
    </xf>
    <xf numFmtId="0" fontId="6" fillId="7" borderId="28" xfId="0" applyFont="1" applyFill="1" applyBorder="1" applyAlignment="1" applyProtection="1">
      <alignment horizontal="justify" vertical="center" wrapText="1"/>
      <protection locked="0"/>
    </xf>
    <xf numFmtId="0" fontId="6" fillId="12" borderId="29" xfId="0" applyFont="1" applyFill="1" applyBorder="1" applyAlignment="1" applyProtection="1">
      <alignment horizontal="justify" vertical="center" wrapText="1"/>
      <protection hidden="1"/>
    </xf>
    <xf numFmtId="0" fontId="6" fillId="12" borderId="26" xfId="0" applyFont="1" applyFill="1" applyBorder="1" applyAlignment="1" applyProtection="1">
      <alignment horizontal="justify" vertical="center" wrapText="1"/>
      <protection hidden="1"/>
    </xf>
    <xf numFmtId="0" fontId="6" fillId="12" borderId="33" xfId="0" applyFont="1" applyFill="1" applyBorder="1" applyAlignment="1" applyProtection="1">
      <alignment horizontal="justify" vertical="center" wrapText="1"/>
      <protection hidden="1"/>
    </xf>
    <xf numFmtId="0" fontId="6" fillId="7" borderId="59" xfId="0" applyFont="1" applyFill="1" applyBorder="1" applyAlignment="1" applyProtection="1">
      <alignment vertical="center" wrapText="1"/>
      <protection locked="0"/>
    </xf>
    <xf numFmtId="0" fontId="6" fillId="12" borderId="59" xfId="0" applyFont="1" applyFill="1" applyBorder="1" applyAlignment="1" applyProtection="1">
      <alignment horizontal="center" vertical="center" wrapText="1"/>
      <protection hidden="1"/>
    </xf>
    <xf numFmtId="0" fontId="6" fillId="4" borderId="23" xfId="0" applyFont="1" applyFill="1" applyBorder="1" applyAlignment="1" applyProtection="1">
      <alignment vertical="center" wrapText="1"/>
      <protection hidden="1"/>
    </xf>
    <xf numFmtId="0" fontId="6" fillId="4" borderId="29" xfId="0" applyFont="1" applyFill="1" applyBorder="1" applyAlignment="1" applyProtection="1">
      <alignment vertical="center" wrapText="1"/>
      <protection hidden="1"/>
    </xf>
    <xf numFmtId="0" fontId="6" fillId="4" borderId="26" xfId="0" applyFont="1" applyFill="1" applyBorder="1" applyAlignment="1" applyProtection="1">
      <alignment vertical="center" wrapText="1"/>
      <protection hidden="1"/>
    </xf>
    <xf numFmtId="0" fontId="2" fillId="4" borderId="17" xfId="0" applyFont="1" applyFill="1" applyBorder="1" applyAlignment="1" applyProtection="1">
      <alignment vertical="center" wrapText="1"/>
      <protection hidden="1"/>
    </xf>
    <xf numFmtId="0" fontId="2" fillId="4" borderId="19" xfId="0" applyFont="1" applyFill="1" applyBorder="1" applyAlignment="1" applyProtection="1">
      <alignment vertical="center" wrapText="1"/>
      <protection hidden="1"/>
    </xf>
    <xf numFmtId="0" fontId="2" fillId="4" borderId="113" xfId="0" applyFont="1" applyFill="1" applyBorder="1" applyAlignment="1" applyProtection="1">
      <alignment vertical="center" wrapText="1"/>
      <protection hidden="1"/>
    </xf>
    <xf numFmtId="0" fontId="2" fillId="4" borderId="115" xfId="0" applyFont="1" applyFill="1" applyBorder="1" applyAlignment="1" applyProtection="1">
      <alignment vertical="center" wrapText="1"/>
      <protection hidden="1"/>
    </xf>
    <xf numFmtId="0" fontId="2" fillId="17" borderId="50" xfId="0" applyFont="1" applyFill="1" applyBorder="1" applyAlignment="1" applyProtection="1">
      <alignment vertical="center" wrapText="1"/>
      <protection hidden="1"/>
    </xf>
    <xf numFmtId="40" fontId="3" fillId="16" borderId="1" xfId="0" applyNumberFormat="1" applyFont="1" applyFill="1" applyBorder="1" applyAlignment="1" applyProtection="1">
      <alignment horizontal="right" vertical="center"/>
      <protection hidden="1"/>
    </xf>
    <xf numFmtId="9" fontId="0" fillId="4" borderId="117" xfId="1" applyFont="1" applyFill="1" applyBorder="1" applyAlignment="1" applyProtection="1">
      <alignment horizontal="center" vertical="center" wrapText="1"/>
      <protection hidden="1"/>
    </xf>
    <xf numFmtId="9" fontId="0" fillId="17" borderId="117" xfId="1" applyFont="1" applyFill="1" applyBorder="1" applyAlignment="1" applyProtection="1">
      <alignment horizontal="center" vertical="center" wrapText="1"/>
      <protection hidden="1"/>
    </xf>
    <xf numFmtId="43" fontId="0" fillId="0" borderId="0" xfId="6" applyFont="1"/>
    <xf numFmtId="9" fontId="0" fillId="0" borderId="0" xfId="0" applyNumberFormat="1"/>
    <xf numFmtId="0" fontId="0" fillId="17" borderId="0" xfId="0" applyFill="1"/>
    <xf numFmtId="43" fontId="0" fillId="17" borderId="0" xfId="6" applyFont="1" applyFill="1"/>
    <xf numFmtId="10" fontId="0" fillId="0" borderId="0" xfId="1" applyNumberFormat="1" applyFont="1" applyAlignment="1">
      <alignment horizontal="center" vertical="center"/>
    </xf>
    <xf numFmtId="40" fontId="10" fillId="0" borderId="7" xfId="0" applyNumberFormat="1" applyFont="1" applyBorder="1" applyAlignment="1" applyProtection="1">
      <alignment horizontal="right" vertical="center" wrapText="1"/>
      <protection locked="0"/>
    </xf>
    <xf numFmtId="40" fontId="10" fillId="0" borderId="8" xfId="0" applyNumberFormat="1" applyFont="1" applyBorder="1" applyAlignment="1" applyProtection="1">
      <alignment vertical="center"/>
      <protection locked="0"/>
    </xf>
    <xf numFmtId="40" fontId="10" fillId="0" borderId="10" xfId="0" applyNumberFormat="1" applyFont="1" applyBorder="1" applyAlignment="1" applyProtection="1">
      <alignment vertical="center"/>
      <protection locked="0"/>
    </xf>
    <xf numFmtId="0" fontId="0" fillId="4" borderId="82" xfId="0" applyFill="1" applyBorder="1" applyAlignment="1" applyProtection="1">
      <alignment vertical="center" wrapText="1"/>
      <protection hidden="1"/>
    </xf>
    <xf numFmtId="166" fontId="0" fillId="0" borderId="0" xfId="0" applyNumberFormat="1"/>
    <xf numFmtId="167" fontId="0" fillId="0" borderId="0" xfId="1" applyNumberFormat="1" applyFont="1" applyAlignment="1">
      <alignment horizontal="center" vertical="center"/>
    </xf>
    <xf numFmtId="40" fontId="0" fillId="14" borderId="7" xfId="0" applyNumberFormat="1" applyFill="1" applyBorder="1" applyAlignment="1" applyProtection="1">
      <alignment horizontal="right" vertical="center" wrapText="1"/>
      <protection hidden="1"/>
    </xf>
    <xf numFmtId="40" fontId="0" fillId="14" borderId="8" xfId="0" applyNumberFormat="1" applyFill="1" applyBorder="1" applyAlignment="1" applyProtection="1">
      <alignment vertical="center"/>
      <protection hidden="1"/>
    </xf>
    <xf numFmtId="0" fontId="54" fillId="14" borderId="82" xfId="0" applyFont="1" applyFill="1" applyBorder="1" applyAlignment="1" applyProtection="1">
      <alignment vertical="center" wrapText="1"/>
      <protection hidden="1"/>
    </xf>
    <xf numFmtId="0" fontId="54" fillId="14" borderId="12" xfId="0" applyFont="1" applyFill="1" applyBorder="1" applyAlignment="1" applyProtection="1">
      <alignment horizontal="left" vertical="center" wrapText="1"/>
      <protection hidden="1"/>
    </xf>
    <xf numFmtId="168" fontId="29" fillId="11" borderId="0" xfId="6" applyNumberFormat="1" applyFont="1" applyFill="1" applyAlignment="1" applyProtection="1">
      <alignment horizontal="center" vertical="center"/>
      <protection hidden="1"/>
    </xf>
    <xf numFmtId="0" fontId="25" fillId="6" borderId="54" xfId="0" applyFont="1" applyFill="1" applyBorder="1" applyAlignment="1" applyProtection="1">
      <alignment vertical="center" wrapText="1"/>
      <protection hidden="1"/>
    </xf>
    <xf numFmtId="165" fontId="55" fillId="6" borderId="128" xfId="1" applyNumberFormat="1" applyFont="1" applyFill="1" applyBorder="1" applyAlignment="1" applyProtection="1">
      <alignment horizontal="center" vertical="center" wrapText="1"/>
      <protection hidden="1"/>
    </xf>
    <xf numFmtId="10" fontId="0" fillId="0" borderId="0" xfId="1" applyNumberFormat="1" applyFont="1" applyAlignment="1">
      <alignment horizontal="center"/>
    </xf>
    <xf numFmtId="165" fontId="55" fillId="6" borderId="131" xfId="1" applyNumberFormat="1" applyFont="1" applyFill="1" applyBorder="1" applyAlignment="1" applyProtection="1">
      <alignment horizontal="right" vertical="center" wrapText="1"/>
      <protection hidden="1"/>
    </xf>
    <xf numFmtId="9" fontId="0" fillId="3" borderId="0" xfId="1" applyFont="1" applyFill="1" applyBorder="1" applyAlignment="1" applyProtection="1">
      <alignment horizontal="center" vertical="center"/>
      <protection hidden="1"/>
    </xf>
    <xf numFmtId="9" fontId="0" fillId="4" borderId="132" xfId="1" applyFont="1" applyFill="1" applyBorder="1" applyAlignment="1" applyProtection="1">
      <alignment horizontal="center" vertical="center" wrapText="1"/>
      <protection hidden="1"/>
    </xf>
    <xf numFmtId="40" fontId="0" fillId="14" borderId="2" xfId="0" applyNumberFormat="1" applyFill="1" applyBorder="1" applyAlignment="1" applyProtection="1">
      <alignment vertical="center"/>
      <protection hidden="1"/>
    </xf>
    <xf numFmtId="0" fontId="0" fillId="10" borderId="0" xfId="0" applyFill="1"/>
    <xf numFmtId="0" fontId="0" fillId="10" borderId="73" xfId="0" applyFill="1" applyBorder="1" applyAlignment="1" applyProtection="1">
      <alignment vertical="center"/>
      <protection hidden="1"/>
    </xf>
    <xf numFmtId="0" fontId="0" fillId="10" borderId="0" xfId="0" applyFill="1" applyAlignment="1" applyProtection="1">
      <alignment vertical="center"/>
      <protection hidden="1"/>
    </xf>
    <xf numFmtId="0" fontId="0" fillId="10" borderId="133" xfId="0" applyFill="1" applyBorder="1" applyAlignment="1" applyProtection="1">
      <alignment vertical="center"/>
      <protection hidden="1"/>
    </xf>
    <xf numFmtId="40" fontId="46" fillId="2" borderId="136" xfId="0" applyNumberFormat="1" applyFont="1" applyFill="1" applyBorder="1" applyAlignment="1" applyProtection="1">
      <alignment horizontal="center" vertical="center" wrapText="1"/>
      <protection hidden="1"/>
    </xf>
    <xf numFmtId="0" fontId="4" fillId="2" borderId="134" xfId="0" applyFont="1" applyFill="1" applyBorder="1" applyAlignment="1" applyProtection="1">
      <alignment vertical="center" wrapText="1"/>
      <protection hidden="1"/>
    </xf>
    <xf numFmtId="0" fontId="55" fillId="6" borderId="140" xfId="0" applyFont="1" applyFill="1" applyBorder="1" applyAlignment="1" applyProtection="1">
      <alignment horizontal="center" vertical="center" wrapText="1"/>
      <protection hidden="1"/>
    </xf>
    <xf numFmtId="40" fontId="0" fillId="4" borderId="16" xfId="0" applyNumberFormat="1" applyFill="1" applyBorder="1" applyAlignment="1" applyProtection="1">
      <alignment vertical="center"/>
      <protection hidden="1"/>
    </xf>
    <xf numFmtId="40" fontId="0" fillId="4" borderId="61" xfId="0" applyNumberFormat="1" applyFill="1" applyBorder="1" applyAlignment="1" applyProtection="1">
      <alignment vertical="center"/>
      <protection hidden="1"/>
    </xf>
    <xf numFmtId="40" fontId="55" fillId="6" borderId="148" xfId="0" applyNumberFormat="1" applyFont="1" applyFill="1" applyBorder="1" applyAlignment="1" applyProtection="1">
      <alignment horizontal="right" vertical="center" wrapText="1"/>
      <protection hidden="1"/>
    </xf>
    <xf numFmtId="165" fontId="56" fillId="4" borderId="145" xfId="1" applyNumberFormat="1" applyFont="1" applyFill="1" applyBorder="1" applyAlignment="1" applyProtection="1">
      <alignment vertical="center" wrapText="1"/>
      <protection hidden="1"/>
    </xf>
    <xf numFmtId="40" fontId="55" fillId="4" borderId="129" xfId="0" applyNumberFormat="1" applyFont="1" applyFill="1" applyBorder="1" applyAlignment="1" applyProtection="1">
      <alignment horizontal="right" vertical="center" wrapText="1"/>
      <protection hidden="1"/>
    </xf>
    <xf numFmtId="165" fontId="57" fillId="6" borderId="145" xfId="1" applyNumberFormat="1" applyFont="1" applyFill="1" applyBorder="1" applyAlignment="1" applyProtection="1">
      <alignment vertical="center" wrapText="1"/>
      <protection hidden="1"/>
    </xf>
    <xf numFmtId="10" fontId="57" fillId="6" borderId="129" xfId="1" applyNumberFormat="1" applyFont="1" applyFill="1" applyBorder="1" applyAlignment="1" applyProtection="1">
      <alignment horizontal="right" vertical="center" wrapText="1"/>
      <protection hidden="1"/>
    </xf>
    <xf numFmtId="165" fontId="57" fillId="6" borderId="146" xfId="1" applyNumberFormat="1" applyFont="1" applyFill="1" applyBorder="1" applyAlignment="1" applyProtection="1">
      <alignment vertical="center" wrapText="1"/>
      <protection hidden="1"/>
    </xf>
    <xf numFmtId="10" fontId="57" fillId="6" borderId="130" xfId="1" applyNumberFormat="1" applyFont="1" applyFill="1" applyBorder="1" applyAlignment="1" applyProtection="1">
      <alignment horizontal="right" vertical="center" wrapText="1"/>
      <protection hidden="1"/>
    </xf>
    <xf numFmtId="40" fontId="59" fillId="6" borderId="142" xfId="0" applyNumberFormat="1" applyFont="1" applyFill="1" applyBorder="1" applyAlignment="1" applyProtection="1">
      <alignment horizontal="right" vertical="center" wrapText="1"/>
      <protection hidden="1"/>
    </xf>
    <xf numFmtId="165" fontId="59" fillId="6" borderId="129" xfId="1" applyNumberFormat="1" applyFont="1" applyFill="1" applyBorder="1" applyAlignment="1" applyProtection="1">
      <alignment horizontal="right" vertical="center" wrapText="1"/>
      <protection hidden="1"/>
    </xf>
    <xf numFmtId="40" fontId="59" fillId="6" borderId="143" xfId="0" applyNumberFormat="1" applyFont="1" applyFill="1" applyBorder="1" applyAlignment="1" applyProtection="1">
      <alignment horizontal="right" vertical="center" wrapText="1"/>
      <protection hidden="1"/>
    </xf>
    <xf numFmtId="165" fontId="59" fillId="6" borderId="130" xfId="1" applyNumberFormat="1" applyFont="1" applyFill="1" applyBorder="1" applyAlignment="1" applyProtection="1">
      <alignment horizontal="right" vertical="center" wrapText="1"/>
      <protection hidden="1"/>
    </xf>
    <xf numFmtId="0" fontId="18" fillId="6" borderId="0" xfId="0" applyFont="1" applyFill="1" applyAlignment="1" applyProtection="1">
      <alignment horizontal="left" vertical="center" wrapText="1"/>
      <protection hidden="1"/>
    </xf>
    <xf numFmtId="0" fontId="25" fillId="6" borderId="150" xfId="0" applyFont="1" applyFill="1" applyBorder="1" applyAlignment="1" applyProtection="1">
      <alignment vertical="center" wrapText="1"/>
      <protection hidden="1"/>
    </xf>
    <xf numFmtId="0" fontId="24" fillId="6" borderId="0" xfId="0" applyFont="1" applyFill="1" applyAlignment="1" applyProtection="1">
      <alignment vertical="center" wrapText="1"/>
      <protection hidden="1"/>
    </xf>
    <xf numFmtId="0" fontId="55" fillId="6" borderId="151" xfId="0" applyFont="1" applyFill="1" applyBorder="1" applyAlignment="1" applyProtection="1">
      <alignment horizontal="center" vertical="center" wrapText="1"/>
      <protection hidden="1"/>
    </xf>
    <xf numFmtId="0" fontId="57" fillId="6" borderId="152" xfId="0" applyFont="1" applyFill="1" applyBorder="1" applyAlignment="1" applyProtection="1">
      <alignment vertical="center" wrapText="1"/>
      <protection hidden="1"/>
    </xf>
    <xf numFmtId="0" fontId="57" fillId="6" borderId="153" xfId="0" applyFont="1" applyFill="1" applyBorder="1" applyAlignment="1" applyProtection="1">
      <alignment vertical="center" wrapText="1"/>
      <protection hidden="1"/>
    </xf>
    <xf numFmtId="0" fontId="25" fillId="6" borderId="64" xfId="0" applyFont="1" applyFill="1" applyBorder="1" applyAlignment="1" applyProtection="1">
      <alignment horizontal="center" vertical="center" wrapText="1"/>
      <protection hidden="1"/>
    </xf>
    <xf numFmtId="0" fontId="25" fillId="6" borderId="0" xfId="0" applyFont="1" applyFill="1" applyAlignment="1" applyProtection="1">
      <alignment horizontal="center" vertical="center" wrapText="1"/>
      <protection hidden="1"/>
    </xf>
    <xf numFmtId="166" fontId="53" fillId="6" borderId="49" xfId="0" applyNumberFormat="1" applyFont="1" applyFill="1" applyBorder="1" applyAlignment="1" applyProtection="1">
      <alignment horizontal="center" vertical="center"/>
      <protection hidden="1"/>
    </xf>
    <xf numFmtId="0" fontId="0" fillId="6" borderId="78" xfId="0" applyFill="1" applyBorder="1" applyAlignment="1" applyProtection="1">
      <alignment vertical="center"/>
      <protection hidden="1"/>
    </xf>
    <xf numFmtId="0" fontId="62" fillId="0" borderId="0" xfId="0" applyFont="1" applyAlignment="1">
      <alignment horizontal="right" vertical="center"/>
    </xf>
    <xf numFmtId="10" fontId="0" fillId="0" borderId="0" xfId="1" applyNumberFormat="1" applyFont="1"/>
    <xf numFmtId="10" fontId="0" fillId="0" borderId="0" xfId="0" applyNumberFormat="1"/>
    <xf numFmtId="2" fontId="0" fillId="0" borderId="0" xfId="0" applyNumberFormat="1"/>
    <xf numFmtId="0" fontId="41" fillId="0" borderId="0" xfId="0" applyFont="1" applyAlignment="1">
      <alignment horizontal="center" vertical="center" wrapText="1"/>
    </xf>
    <xf numFmtId="0" fontId="48" fillId="10" borderId="0" xfId="0" applyFont="1" applyFill="1" applyAlignment="1">
      <alignment horizontal="center" vertical="center" wrapText="1"/>
    </xf>
    <xf numFmtId="0" fontId="60" fillId="3" borderId="0" xfId="0" applyFont="1" applyFill="1" applyAlignment="1">
      <alignment horizontal="center" vertical="center" wrapText="1"/>
    </xf>
    <xf numFmtId="0" fontId="14" fillId="10" borderId="77" xfId="0" applyFont="1" applyFill="1" applyBorder="1" applyAlignment="1">
      <alignment vertical="center" wrapText="1"/>
    </xf>
    <xf numFmtId="0" fontId="14" fillId="10" borderId="49" xfId="0" applyFont="1" applyFill="1" applyBorder="1" applyAlignment="1">
      <alignment vertical="center" wrapText="1"/>
    </xf>
    <xf numFmtId="0" fontId="14" fillId="10" borderId="78" xfId="0" applyFont="1" applyFill="1" applyBorder="1" applyAlignment="1">
      <alignment vertical="center" wrapText="1"/>
    </xf>
    <xf numFmtId="0" fontId="14" fillId="10" borderId="64" xfId="0" applyFont="1" applyFill="1" applyBorder="1" applyAlignment="1" applyProtection="1">
      <alignment vertical="center" wrapText="1"/>
      <protection hidden="1"/>
    </xf>
    <xf numFmtId="0" fontId="14" fillId="10" borderId="0" xfId="0" applyFont="1" applyFill="1" applyAlignment="1" applyProtection="1">
      <alignment vertical="center" wrapText="1"/>
      <protection hidden="1"/>
    </xf>
    <xf numFmtId="0" fontId="34" fillId="6" borderId="0" xfId="0" applyFont="1" applyFill="1" applyAlignment="1" applyProtection="1">
      <alignment horizontal="center" vertical="center" wrapText="1"/>
      <protection hidden="1"/>
    </xf>
    <xf numFmtId="0" fontId="7" fillId="6" borderId="64"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14" fillId="10" borderId="63" xfId="0" applyFont="1" applyFill="1" applyBorder="1" applyAlignment="1">
      <alignment horizontal="center" vertical="center"/>
    </xf>
    <xf numFmtId="0" fontId="14" fillId="10" borderId="75" xfId="0" applyFont="1" applyFill="1" applyBorder="1" applyAlignment="1">
      <alignment horizontal="center" vertical="center"/>
    </xf>
    <xf numFmtId="0" fontId="14" fillId="10" borderId="76" xfId="0" applyFont="1" applyFill="1" applyBorder="1" applyAlignment="1">
      <alignment horizontal="center" vertical="center"/>
    </xf>
    <xf numFmtId="0" fontId="14" fillId="10" borderId="64" xfId="0" applyFont="1" applyFill="1" applyBorder="1" applyAlignment="1">
      <alignment horizontal="center" vertical="center"/>
    </xf>
    <xf numFmtId="0" fontId="14" fillId="10" borderId="0" xfId="0" applyFont="1" applyFill="1" applyAlignment="1">
      <alignment horizontal="center" vertical="center"/>
    </xf>
    <xf numFmtId="0" fontId="14" fillId="10" borderId="79" xfId="0" applyFont="1" applyFill="1" applyBorder="1" applyAlignment="1">
      <alignment horizontal="center" vertical="center"/>
    </xf>
    <xf numFmtId="0" fontId="14" fillId="3" borderId="64" xfId="0" applyFont="1" applyFill="1" applyBorder="1" applyAlignment="1" applyProtection="1">
      <alignment vertical="center" wrapText="1"/>
      <protection hidden="1"/>
    </xf>
    <xf numFmtId="0" fontId="14" fillId="3" borderId="0" xfId="0" applyFont="1" applyFill="1" applyAlignment="1" applyProtection="1">
      <alignment vertical="center" wrapText="1"/>
      <protection hidden="1"/>
    </xf>
    <xf numFmtId="0" fontId="0" fillId="6" borderId="122" xfId="0" applyFill="1" applyBorder="1" applyAlignment="1" applyProtection="1">
      <alignment horizontal="center"/>
      <protection hidden="1"/>
    </xf>
    <xf numFmtId="0" fontId="0" fillId="6" borderId="123" xfId="0" applyFill="1" applyBorder="1" applyAlignment="1" applyProtection="1">
      <alignment horizontal="center"/>
      <protection hidden="1"/>
    </xf>
    <xf numFmtId="0" fontId="0" fillId="6" borderId="124" xfId="0" applyFill="1" applyBorder="1" applyAlignment="1" applyProtection="1">
      <alignment horizontal="center"/>
      <protection hidden="1"/>
    </xf>
    <xf numFmtId="0" fontId="14" fillId="10" borderId="0" xfId="0" applyFont="1" applyFill="1" applyAlignment="1">
      <alignment vertical="center" wrapText="1"/>
    </xf>
    <xf numFmtId="0" fontId="6" fillId="7" borderId="27" xfId="0" applyFont="1" applyFill="1" applyBorder="1" applyAlignment="1" applyProtection="1">
      <alignment horizontal="center" vertical="center" wrapText="1"/>
      <protection locked="0"/>
    </xf>
    <xf numFmtId="0" fontId="6" fillId="7" borderId="28" xfId="0" applyFont="1" applyFill="1" applyBorder="1" applyAlignment="1" applyProtection="1">
      <alignment horizontal="center" vertical="center" wrapText="1"/>
      <protection locked="0"/>
    </xf>
    <xf numFmtId="0" fontId="0" fillId="0" borderId="125" xfId="0" applyBorder="1" applyAlignment="1" applyProtection="1">
      <alignment horizontal="center"/>
      <protection hidden="1"/>
    </xf>
    <xf numFmtId="0" fontId="0" fillId="0" borderId="126" xfId="0" applyBorder="1" applyAlignment="1" applyProtection="1">
      <alignment horizontal="center"/>
      <protection hidden="1"/>
    </xf>
    <xf numFmtId="0" fontId="0" fillId="0" borderId="127" xfId="0" applyBorder="1" applyAlignment="1" applyProtection="1">
      <alignment horizontal="center"/>
      <protection hidden="1"/>
    </xf>
    <xf numFmtId="0" fontId="31" fillId="10" borderId="111" xfId="0" applyFont="1" applyFill="1" applyBorder="1" applyAlignment="1" applyProtection="1">
      <alignment vertical="center"/>
      <protection hidden="1"/>
    </xf>
    <xf numFmtId="0" fontId="31" fillId="10" borderId="56" xfId="0" applyFont="1" applyFill="1" applyBorder="1" applyAlignment="1" applyProtection="1">
      <alignment vertical="center"/>
      <protection hidden="1"/>
    </xf>
    <xf numFmtId="0" fontId="31" fillId="10" borderId="55" xfId="0" applyFont="1" applyFill="1" applyBorder="1" applyAlignment="1" applyProtection="1">
      <alignment vertical="center"/>
      <protection hidden="1"/>
    </xf>
    <xf numFmtId="0" fontId="31" fillId="10" borderId="110" xfId="0" applyFont="1" applyFill="1" applyBorder="1" applyAlignment="1" applyProtection="1">
      <alignment vertical="center"/>
      <protection hidden="1"/>
    </xf>
    <xf numFmtId="0" fontId="0" fillId="0" borderId="6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43" fontId="6" fillId="7" borderId="59" xfId="6" applyFont="1" applyFill="1" applyBorder="1" applyAlignment="1" applyProtection="1">
      <alignment vertical="center" wrapText="1"/>
      <protection locked="0"/>
    </xf>
    <xf numFmtId="43" fontId="6" fillId="7" borderId="34" xfId="6" applyFont="1" applyFill="1" applyBorder="1" applyAlignment="1" applyProtection="1">
      <alignment vertical="center" wrapText="1"/>
      <protection locked="0"/>
    </xf>
    <xf numFmtId="0" fontId="0" fillId="6" borderId="55" xfId="0" applyFill="1" applyBorder="1" applyAlignment="1" applyProtection="1">
      <alignment horizontal="center"/>
      <protection hidden="1"/>
    </xf>
    <xf numFmtId="0" fontId="0" fillId="6" borderId="110" xfId="0" applyFill="1" applyBorder="1" applyAlignment="1" applyProtection="1">
      <alignment horizontal="center"/>
      <protection hidden="1"/>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34" fillId="19" borderId="57" xfId="0" applyFont="1" applyFill="1" applyBorder="1" applyAlignment="1" applyProtection="1">
      <alignment vertical="center" wrapText="1"/>
      <protection hidden="1"/>
    </xf>
    <xf numFmtId="0" fontId="34" fillId="19" borderId="107" xfId="0" applyFont="1" applyFill="1" applyBorder="1" applyAlignment="1" applyProtection="1">
      <alignment vertical="center" wrapText="1"/>
      <protection hidden="1"/>
    </xf>
    <xf numFmtId="0" fontId="34" fillId="19" borderId="0" xfId="0" applyFont="1" applyFill="1" applyAlignment="1" applyProtection="1">
      <alignment vertical="center" wrapText="1"/>
      <protection hidden="1"/>
    </xf>
    <xf numFmtId="0" fontId="34" fillId="19" borderId="79" xfId="0" applyFont="1" applyFill="1" applyBorder="1" applyAlignment="1" applyProtection="1">
      <alignment vertical="center" wrapText="1"/>
      <protection hidden="1"/>
    </xf>
    <xf numFmtId="0" fontId="0" fillId="0" borderId="62" xfId="0" applyBorder="1" applyAlignment="1" applyProtection="1">
      <alignment vertical="center"/>
      <protection locked="0"/>
    </xf>
    <xf numFmtId="0" fontId="0" fillId="0" borderId="30" xfId="0" applyBorder="1" applyAlignment="1" applyProtection="1">
      <alignment vertical="center"/>
      <protection locked="0"/>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0" fillId="0" borderId="27" xfId="0" applyBorder="1" applyAlignment="1" applyProtection="1">
      <alignment wrapText="1"/>
      <protection locked="0"/>
    </xf>
    <xf numFmtId="0" fontId="0" fillId="0" borderId="28" xfId="0" applyBorder="1" applyAlignment="1" applyProtection="1">
      <alignment wrapText="1"/>
      <protection locked="0"/>
    </xf>
    <xf numFmtId="0" fontId="34" fillId="19" borderId="56" xfId="0" applyFont="1" applyFill="1" applyBorder="1" applyAlignment="1" applyProtection="1">
      <alignment vertical="center" wrapText="1"/>
      <protection hidden="1"/>
    </xf>
    <xf numFmtId="0" fontId="34" fillId="19" borderId="108" xfId="0" applyFont="1" applyFill="1" applyBorder="1" applyAlignment="1" applyProtection="1">
      <alignment vertical="center" wrapText="1"/>
      <protection hidden="1"/>
    </xf>
    <xf numFmtId="0" fontId="0" fillId="0" borderId="62" xfId="0" applyBorder="1" applyAlignment="1" applyProtection="1">
      <alignment vertical="center" wrapText="1"/>
      <protection locked="0"/>
    </xf>
    <xf numFmtId="0" fontId="0" fillId="0" borderId="30" xfId="0" applyBorder="1" applyAlignment="1" applyProtection="1">
      <alignment vertical="center" wrapText="1"/>
      <protection locked="0"/>
    </xf>
    <xf numFmtId="0" fontId="6" fillId="12" borderId="23" xfId="0" applyFont="1" applyFill="1" applyBorder="1" applyAlignment="1" applyProtection="1">
      <alignment vertical="center" wrapText="1"/>
      <protection hidden="1"/>
    </xf>
    <xf numFmtId="0" fontId="6" fillId="12" borderId="24" xfId="0" applyFont="1" applyFill="1" applyBorder="1" applyAlignment="1" applyProtection="1">
      <alignment vertical="center" wrapText="1"/>
      <protection hidden="1"/>
    </xf>
    <xf numFmtId="0" fontId="6" fillId="12" borderId="29" xfId="0" applyFont="1" applyFill="1" applyBorder="1" applyAlignment="1" applyProtection="1">
      <alignment vertical="center" wrapText="1"/>
      <protection hidden="1"/>
    </xf>
    <xf numFmtId="0" fontId="6" fillId="12" borderId="62" xfId="0" applyFont="1" applyFill="1" applyBorder="1" applyAlignment="1" applyProtection="1">
      <alignment vertical="center" wrapText="1"/>
      <protection hidden="1"/>
    </xf>
    <xf numFmtId="0" fontId="6" fillId="9" borderId="29" xfId="0" applyFont="1" applyFill="1" applyBorder="1" applyAlignment="1" applyProtection="1">
      <alignment horizontal="justify" vertical="center" wrapText="1"/>
      <protection hidden="1"/>
    </xf>
    <xf numFmtId="0" fontId="31" fillId="10" borderId="64" xfId="0" applyFont="1" applyFill="1" applyBorder="1" applyAlignment="1" applyProtection="1">
      <alignment vertical="center"/>
      <protection hidden="1"/>
    </xf>
    <xf numFmtId="0" fontId="31" fillId="10" borderId="0" xfId="0" applyFont="1" applyFill="1" applyAlignment="1" applyProtection="1">
      <alignment vertical="center"/>
      <protection hidden="1"/>
    </xf>
    <xf numFmtId="0" fontId="31" fillId="10" borderId="79" xfId="0" applyFont="1" applyFill="1" applyBorder="1" applyAlignment="1" applyProtection="1">
      <alignment vertical="center"/>
      <protection hidden="1"/>
    </xf>
    <xf numFmtId="0" fontId="34" fillId="19" borderId="0" xfId="0" applyFont="1" applyFill="1" applyAlignment="1" applyProtection="1">
      <alignment horizontal="center" vertical="center" wrapText="1"/>
      <protection hidden="1"/>
    </xf>
    <xf numFmtId="0" fontId="6" fillId="7" borderId="27" xfId="0" applyFont="1" applyFill="1" applyBorder="1" applyAlignment="1" applyProtection="1">
      <alignment vertical="center" wrapText="1"/>
      <protection locked="0"/>
    </xf>
    <xf numFmtId="0" fontId="6" fillId="7" borderId="28" xfId="0" applyFont="1" applyFill="1" applyBorder="1" applyAlignment="1" applyProtection="1">
      <alignment vertical="center" wrapText="1"/>
      <protection locked="0"/>
    </xf>
    <xf numFmtId="0" fontId="34" fillId="6" borderId="79"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locked="0"/>
    </xf>
    <xf numFmtId="0" fontId="0" fillId="0" borderId="25" xfId="0" applyBorder="1" applyAlignment="1" applyProtection="1">
      <alignment vertical="center" wrapText="1"/>
      <protection locked="0"/>
    </xf>
    <xf numFmtId="0" fontId="34" fillId="6" borderId="60" xfId="0" applyFont="1" applyFill="1" applyBorder="1" applyAlignment="1" applyProtection="1">
      <alignment horizontal="center" vertical="center" wrapText="1"/>
      <protection hidden="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4" fillId="10" borderId="63" xfId="0" applyFont="1" applyFill="1" applyBorder="1" applyAlignment="1" applyProtection="1">
      <alignment horizontal="center" wrapText="1"/>
      <protection hidden="1"/>
    </xf>
    <xf numFmtId="0" fontId="14" fillId="10" borderId="75" xfId="0" applyFont="1" applyFill="1" applyBorder="1" applyAlignment="1" applyProtection="1">
      <alignment horizontal="center"/>
      <protection hidden="1"/>
    </xf>
    <xf numFmtId="0" fontId="14" fillId="10" borderId="76" xfId="0" applyFont="1" applyFill="1" applyBorder="1" applyAlignment="1" applyProtection="1">
      <alignment horizontal="center"/>
      <protection hidden="1"/>
    </xf>
    <xf numFmtId="0" fontId="25" fillId="10" borderId="77" xfId="0" applyFont="1" applyFill="1" applyBorder="1" applyAlignment="1" applyProtection="1">
      <alignment vertical="center" wrapText="1"/>
      <protection hidden="1"/>
    </xf>
    <xf numFmtId="0" fontId="25" fillId="10" borderId="49" xfId="0" applyFont="1" applyFill="1" applyBorder="1" applyAlignment="1" applyProtection="1">
      <alignment vertical="center" wrapText="1"/>
      <protection hidden="1"/>
    </xf>
    <xf numFmtId="0" fontId="25" fillId="10" borderId="64" xfId="0" applyFont="1" applyFill="1" applyBorder="1" applyAlignment="1">
      <alignment horizontal="center" vertical="center"/>
    </xf>
    <xf numFmtId="0" fontId="25" fillId="10" borderId="0" xfId="0" applyFont="1" applyFill="1" applyAlignment="1">
      <alignment horizontal="center" vertical="center"/>
    </xf>
    <xf numFmtId="0" fontId="2" fillId="2" borderId="0" xfId="0" applyFont="1" applyFill="1" applyAlignment="1" applyProtection="1">
      <alignment horizontal="center"/>
      <protection hidden="1"/>
    </xf>
    <xf numFmtId="0" fontId="25" fillId="10" borderId="63" xfId="0" applyFont="1" applyFill="1" applyBorder="1" applyAlignment="1" applyProtection="1">
      <alignment vertical="center"/>
      <protection hidden="1"/>
    </xf>
    <xf numFmtId="0" fontId="25" fillId="10" borderId="75" xfId="0" applyFont="1" applyFill="1" applyBorder="1" applyAlignment="1" applyProtection="1">
      <alignment vertical="center"/>
      <protection hidden="1"/>
    </xf>
    <xf numFmtId="0" fontId="25" fillId="10" borderId="76" xfId="0" applyFont="1" applyFill="1" applyBorder="1" applyAlignment="1" applyProtection="1">
      <alignment vertical="center"/>
      <protection hidden="1"/>
    </xf>
    <xf numFmtId="0" fontId="43" fillId="10" borderId="80" xfId="0" applyFont="1" applyFill="1" applyBorder="1" applyAlignment="1">
      <alignment vertical="center" wrapText="1"/>
    </xf>
    <xf numFmtId="0" fontId="43" fillId="10" borderId="21" xfId="0" applyFont="1" applyFill="1" applyBorder="1" applyAlignment="1">
      <alignment vertical="center" wrapText="1"/>
    </xf>
    <xf numFmtId="0" fontId="43" fillId="10" borderId="112" xfId="0" applyFont="1" applyFill="1" applyBorder="1" applyAlignment="1">
      <alignment vertical="center" wrapText="1"/>
    </xf>
    <xf numFmtId="0" fontId="14" fillId="10" borderId="79" xfId="0" applyFont="1" applyFill="1" applyBorder="1" applyAlignment="1" applyProtection="1">
      <alignment vertical="center" wrapText="1"/>
      <protection hidden="1"/>
    </xf>
    <xf numFmtId="165" fontId="55" fillId="6" borderId="141" xfId="1" applyNumberFormat="1" applyFont="1" applyFill="1" applyBorder="1" applyAlignment="1" applyProtection="1">
      <alignment horizontal="center" vertical="center" wrapText="1"/>
      <protection hidden="1"/>
    </xf>
    <xf numFmtId="165" fontId="55" fillId="6" borderId="144" xfId="1" applyNumberFormat="1" applyFont="1" applyFill="1" applyBorder="1" applyAlignment="1" applyProtection="1">
      <alignment horizontal="center" vertical="center" wrapText="1"/>
      <protection hidden="1"/>
    </xf>
    <xf numFmtId="0" fontId="55" fillId="6" borderId="154" xfId="0" applyFont="1" applyFill="1" applyBorder="1" applyAlignment="1" applyProtection="1">
      <alignment horizontal="right" vertical="center" wrapText="1"/>
      <protection hidden="1"/>
    </xf>
    <xf numFmtId="0" fontId="55" fillId="6" borderId="147" xfId="0" applyFont="1" applyFill="1" applyBorder="1" applyAlignment="1" applyProtection="1">
      <alignment horizontal="right" vertical="center" wrapText="1"/>
      <protection hidden="1"/>
    </xf>
    <xf numFmtId="0" fontId="55" fillId="6" borderId="149" xfId="0" applyFont="1" applyFill="1" applyBorder="1" applyAlignment="1" applyProtection="1">
      <alignment horizontal="right" vertical="center" wrapText="1"/>
      <protection hidden="1"/>
    </xf>
    <xf numFmtId="0" fontId="20" fillId="10" borderId="64" xfId="0" applyFont="1" applyFill="1" applyBorder="1" applyAlignment="1" applyProtection="1">
      <alignment vertical="center" wrapText="1"/>
      <protection hidden="1"/>
    </xf>
    <xf numFmtId="0" fontId="20" fillId="10" borderId="0" xfId="0" applyFont="1" applyFill="1" applyAlignment="1" applyProtection="1">
      <alignment vertical="center" wrapText="1"/>
      <protection hidden="1"/>
    </xf>
    <xf numFmtId="0" fontId="43" fillId="10" borderId="84" xfId="0" applyFont="1" applyFill="1" applyBorder="1" applyProtection="1">
      <protection hidden="1"/>
    </xf>
    <xf numFmtId="0" fontId="43" fillId="10" borderId="85" xfId="0" applyFont="1" applyFill="1" applyBorder="1" applyProtection="1">
      <protection hidden="1"/>
    </xf>
    <xf numFmtId="0" fontId="0" fillId="6" borderId="0" xfId="0" applyFill="1" applyAlignment="1" applyProtection="1">
      <alignment horizontal="center" vertical="center"/>
      <protection hidden="1"/>
    </xf>
    <xf numFmtId="0" fontId="36" fillId="10" borderId="64" xfId="0" applyFont="1" applyFill="1" applyBorder="1" applyAlignment="1" applyProtection="1">
      <alignment vertical="center" wrapText="1"/>
      <protection hidden="1"/>
    </xf>
    <xf numFmtId="0" fontId="36" fillId="10" borderId="0" xfId="0" applyFont="1" applyFill="1" applyAlignment="1" applyProtection="1">
      <alignment vertical="center" wrapText="1"/>
      <protection hidden="1"/>
    </xf>
    <xf numFmtId="0" fontId="36" fillId="10" borderId="79" xfId="0" applyFont="1" applyFill="1" applyBorder="1" applyAlignment="1" applyProtection="1">
      <alignment vertical="center" wrapText="1"/>
      <protection hidden="1"/>
    </xf>
    <xf numFmtId="0" fontId="14" fillId="10" borderId="80" xfId="0" applyFont="1" applyFill="1" applyBorder="1" applyAlignment="1" applyProtection="1">
      <alignment vertical="center"/>
      <protection hidden="1"/>
    </xf>
    <xf numFmtId="0" fontId="14" fillId="10" borderId="21" xfId="0" applyFont="1" applyFill="1" applyBorder="1" applyAlignment="1" applyProtection="1">
      <alignment vertical="center"/>
      <protection hidden="1"/>
    </xf>
    <xf numFmtId="0" fontId="44" fillId="10" borderId="21" xfId="0" applyFont="1" applyFill="1" applyBorder="1" applyAlignment="1" applyProtection="1">
      <alignment horizontal="center" vertical="center"/>
      <protection hidden="1"/>
    </xf>
    <xf numFmtId="9" fontId="14" fillId="10" borderId="125" xfId="1" applyFont="1" applyFill="1" applyBorder="1" applyAlignment="1" applyProtection="1">
      <alignment horizontal="right" vertical="center"/>
      <protection hidden="1"/>
    </xf>
    <xf numFmtId="9" fontId="14" fillId="10" borderId="126" xfId="1" applyFont="1" applyFill="1" applyBorder="1" applyAlignment="1" applyProtection="1">
      <alignment horizontal="right" vertical="center"/>
      <protection hidden="1"/>
    </xf>
    <xf numFmtId="9" fontId="14" fillId="10" borderId="139" xfId="1" applyFont="1" applyFill="1" applyBorder="1" applyAlignment="1" applyProtection="1">
      <alignment horizontal="right" vertical="center"/>
      <protection hidden="1"/>
    </xf>
    <xf numFmtId="9" fontId="14" fillId="10" borderId="84" xfId="1" applyFont="1" applyFill="1" applyBorder="1" applyAlignment="1" applyProtection="1">
      <alignment horizontal="right" vertical="center"/>
      <protection hidden="1"/>
    </xf>
    <xf numFmtId="9" fontId="14" fillId="10" borderId="85" xfId="1" applyFont="1" applyFill="1" applyBorder="1" applyAlignment="1" applyProtection="1">
      <alignment horizontal="right" vertical="center"/>
      <protection hidden="1"/>
    </xf>
    <xf numFmtId="9" fontId="14" fillId="10" borderId="138" xfId="1" applyFont="1" applyFill="1" applyBorder="1" applyAlignment="1" applyProtection="1">
      <alignment horizontal="right" vertical="center"/>
      <protection hidden="1"/>
    </xf>
    <xf numFmtId="0" fontId="4" fillId="2" borderId="134" xfId="0" applyFont="1" applyFill="1" applyBorder="1" applyAlignment="1" applyProtection="1">
      <alignment horizontal="center" vertical="center" wrapText="1"/>
      <protection hidden="1"/>
    </xf>
    <xf numFmtId="0" fontId="4" fillId="2" borderId="135" xfId="0" applyFont="1" applyFill="1" applyBorder="1" applyAlignment="1" applyProtection="1">
      <alignment horizontal="center" vertical="center" wrapText="1"/>
      <protection hidden="1"/>
    </xf>
    <xf numFmtId="40" fontId="21" fillId="13" borderId="136" xfId="0" applyNumberFormat="1" applyFont="1" applyFill="1" applyBorder="1" applyAlignment="1" applyProtection="1">
      <alignment horizontal="center" vertical="center" wrapText="1"/>
      <protection hidden="1"/>
    </xf>
    <xf numFmtId="40" fontId="21" fillId="13" borderId="124" xfId="0" applyNumberFormat="1" applyFont="1" applyFill="1" applyBorder="1" applyAlignment="1" applyProtection="1">
      <alignment horizontal="center" vertical="center" wrapText="1"/>
      <protection hidden="1"/>
    </xf>
    <xf numFmtId="40" fontId="21" fillId="13" borderId="137" xfId="0" applyNumberFormat="1" applyFont="1" applyFill="1" applyBorder="1" applyAlignment="1" applyProtection="1">
      <alignment horizontal="center" vertical="center" wrapText="1"/>
      <protection hidden="1"/>
    </xf>
    <xf numFmtId="40" fontId="21" fillId="13" borderId="127" xfId="0" applyNumberFormat="1" applyFont="1" applyFill="1" applyBorder="1" applyAlignment="1" applyProtection="1">
      <alignment horizontal="center" vertical="center" wrapText="1"/>
      <protection hidden="1"/>
    </xf>
    <xf numFmtId="40" fontId="14" fillId="10" borderId="121" xfId="1" applyNumberFormat="1" applyFont="1" applyFill="1" applyBorder="1" applyAlignment="1" applyProtection="1">
      <alignment horizontal="center" vertical="center"/>
      <protection hidden="1"/>
    </xf>
    <xf numFmtId="40" fontId="14" fillId="10" borderId="49" xfId="1" applyNumberFormat="1" applyFont="1" applyFill="1" applyBorder="1" applyAlignment="1" applyProtection="1">
      <alignment horizontal="center" vertical="center"/>
      <protection hidden="1"/>
    </xf>
    <xf numFmtId="40" fontId="14" fillId="10" borderId="78" xfId="1" applyNumberFormat="1" applyFont="1" applyFill="1" applyBorder="1" applyAlignment="1" applyProtection="1">
      <alignment horizontal="center" vertical="center"/>
      <protection hidden="1"/>
    </xf>
    <xf numFmtId="0" fontId="36" fillId="10" borderId="77" xfId="0" applyFont="1" applyFill="1" applyBorder="1" applyAlignment="1" applyProtection="1">
      <alignment vertical="center" wrapText="1"/>
      <protection hidden="1"/>
    </xf>
    <xf numFmtId="0" fontId="36" fillId="10" borderId="49" xfId="0" applyFont="1" applyFill="1" applyBorder="1" applyAlignment="1" applyProtection="1">
      <alignment vertical="center" wrapText="1"/>
      <protection hidden="1"/>
    </xf>
    <xf numFmtId="0" fontId="36" fillId="10" borderId="78" xfId="0" applyFont="1" applyFill="1" applyBorder="1" applyAlignment="1" applyProtection="1">
      <alignment vertical="center" wrapText="1"/>
      <protection hidden="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43" fillId="10" borderId="90" xfId="0" applyFont="1" applyFill="1" applyBorder="1"/>
    <xf numFmtId="0" fontId="43" fillId="10" borderId="91" xfId="0" applyFont="1" applyFill="1" applyBorder="1"/>
    <xf numFmtId="0" fontId="43" fillId="10" borderId="92" xfId="0" applyFont="1" applyFill="1" applyBorder="1"/>
    <xf numFmtId="0" fontId="28" fillId="2" borderId="36" xfId="0" applyFont="1" applyFill="1" applyBorder="1" applyAlignment="1" applyProtection="1">
      <alignment horizontal="right" vertical="center" wrapText="1"/>
      <protection hidden="1"/>
    </xf>
    <xf numFmtId="0" fontId="28" fillId="2" borderId="0" xfId="0" applyFont="1" applyFill="1" applyAlignment="1" applyProtection="1">
      <alignment horizontal="right" vertical="center" wrapText="1"/>
      <protection hidden="1"/>
    </xf>
    <xf numFmtId="0" fontId="7" fillId="2" borderId="95"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0" fillId="0" borderId="17" xfId="0" applyBorder="1" applyAlignment="1" applyProtection="1">
      <alignment vertical="center" wrapText="1"/>
      <protection locked="0"/>
    </xf>
    <xf numFmtId="0" fontId="0" fillId="0" borderId="54" xfId="0" applyBorder="1" applyAlignment="1" applyProtection="1">
      <alignment vertical="center" wrapText="1"/>
      <protection locked="0"/>
    </xf>
    <xf numFmtId="0" fontId="0" fillId="0" borderId="18" xfId="0" applyBorder="1" applyAlignment="1" applyProtection="1">
      <alignment vertical="center" wrapText="1"/>
      <protection locked="0"/>
    </xf>
    <xf numFmtId="0" fontId="2" fillId="2" borderId="36"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0" fontId="0" fillId="2" borderId="36" xfId="0" applyFill="1" applyBorder="1" applyAlignment="1" applyProtection="1">
      <alignment vertical="center" wrapText="1"/>
      <protection hidden="1"/>
    </xf>
    <xf numFmtId="0" fontId="0" fillId="2" borderId="0" xfId="0" applyFill="1" applyAlignment="1" applyProtection="1">
      <alignment vertical="center"/>
      <protection hidden="1"/>
    </xf>
    <xf numFmtId="0" fontId="0" fillId="2" borderId="37" xfId="0" applyFill="1" applyBorder="1" applyAlignment="1" applyProtection="1">
      <alignment vertical="center"/>
      <protection hidden="1"/>
    </xf>
    <xf numFmtId="0" fontId="0" fillId="2" borderId="36" xfId="0" applyFill="1" applyBorder="1" applyAlignment="1" applyProtection="1">
      <alignment vertical="center"/>
      <protection hidden="1"/>
    </xf>
    <xf numFmtId="0" fontId="27" fillId="10" borderId="36" xfId="0" applyFont="1" applyFill="1" applyBorder="1" applyAlignment="1">
      <alignment vertical="center" wrapText="1"/>
    </xf>
    <xf numFmtId="0" fontId="27" fillId="10" borderId="0" xfId="0" applyFont="1" applyFill="1" applyAlignment="1">
      <alignment vertical="center" wrapText="1"/>
    </xf>
    <xf numFmtId="0" fontId="27" fillId="10" borderId="37" xfId="0" applyFont="1" applyFill="1" applyBorder="1" applyAlignment="1">
      <alignment vertical="center" wrapText="1"/>
    </xf>
    <xf numFmtId="0" fontId="28" fillId="2" borderId="36"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28" fillId="2" borderId="37" xfId="0" applyFont="1" applyFill="1" applyBorder="1" applyAlignment="1" applyProtection="1">
      <alignment horizontal="center" vertical="center"/>
      <protection hidden="1"/>
    </xf>
    <xf numFmtId="0" fontId="0" fillId="2" borderId="36"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37" xfId="0" applyFill="1" applyBorder="1" applyAlignment="1" applyProtection="1">
      <alignment horizontal="center" vertical="center"/>
      <protection hidden="1"/>
    </xf>
    <xf numFmtId="0" fontId="0" fillId="0" borderId="3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2" borderId="36"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37" xfId="0" applyFill="1" applyBorder="1" applyAlignment="1" applyProtection="1">
      <alignment horizontal="center" vertical="center" wrapText="1"/>
      <protection hidden="1"/>
    </xf>
    <xf numFmtId="0" fontId="19" fillId="9" borderId="44" xfId="0" applyFont="1" applyFill="1" applyBorder="1" applyAlignment="1" applyProtection="1">
      <alignment horizontal="center" vertical="center" wrapText="1"/>
      <protection hidden="1"/>
    </xf>
    <xf numFmtId="0" fontId="19" fillId="9" borderId="48" xfId="0" applyFont="1" applyFill="1" applyBorder="1" applyAlignment="1" applyProtection="1">
      <alignment horizontal="center" vertical="center" wrapText="1"/>
      <protection hidden="1"/>
    </xf>
    <xf numFmtId="0" fontId="19" fillId="9" borderId="45" xfId="0" applyFont="1" applyFill="1" applyBorder="1" applyAlignment="1" applyProtection="1">
      <alignment horizontal="center" vertical="center" wrapText="1"/>
      <protection hidden="1"/>
    </xf>
  </cellXfs>
  <cellStyles count="7">
    <cellStyle name="Collegamento ipertestuale" xfId="4" builtinId="8"/>
    <cellStyle name="Migliaia" xfId="6" builtinId="3"/>
    <cellStyle name="Normale" xfId="0" builtinId="0"/>
    <cellStyle name="Normale 2" xfId="2" xr:uid="{00000000-0005-0000-0000-000002000000}"/>
    <cellStyle name="Normale 3" xfId="5" xr:uid="{00000000-0005-0000-0000-000003000000}"/>
    <cellStyle name="Percentuale" xfId="1" builtinId="5"/>
    <cellStyle name="Percentuale 2" xfId="3" xr:uid="{00000000-0005-0000-0000-000005000000}"/>
  </cellStyles>
  <dxfs count="65">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color rgb="FF006600"/>
      </font>
      <fill>
        <patternFill>
          <bgColor rgb="FF92D050"/>
        </patternFill>
      </fill>
    </dxf>
    <dxf>
      <font>
        <b/>
        <i val="0"/>
        <color rgb="FFFFFF00"/>
      </font>
      <fill>
        <patternFill>
          <bgColor rgb="FFFF0000"/>
        </patternFill>
      </fill>
    </dxf>
    <dxf>
      <font>
        <b/>
        <i val="0"/>
        <strike val="0"/>
        <color rgb="FFFFFF00"/>
      </font>
      <fill>
        <patternFill>
          <bgColor rgb="FFFF0000"/>
        </patternFill>
      </fill>
    </dxf>
    <dxf>
      <font>
        <b/>
        <i val="0"/>
        <color rgb="FF006600"/>
      </font>
      <fill>
        <patternFill>
          <bgColor rgb="FF92D050"/>
        </patternFill>
      </fill>
    </dxf>
    <dxf>
      <font>
        <b/>
        <i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strike val="0"/>
        <color theme="4" tint="0.79998168889431442"/>
      </font>
      <fill>
        <patternFill>
          <bgColor theme="4" tint="0.79998168889431442"/>
        </patternFill>
      </fill>
    </dxf>
    <dxf>
      <font>
        <b/>
        <i val="0"/>
        <color rgb="FF006600"/>
      </font>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006600"/>
      </font>
      <fill>
        <patternFill>
          <bgColor rgb="FF92D050"/>
        </patternFill>
      </fill>
    </dxf>
    <dxf>
      <font>
        <b val="0"/>
        <i val="0"/>
        <strike val="0"/>
        <color theme="4" tint="-0.24994659260841701"/>
      </font>
      <fill>
        <patternFill>
          <bgColor rgb="FFFFFFCC"/>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color rgb="FF006600"/>
      </font>
      <fill>
        <patternFill>
          <bgColor rgb="FF92D050"/>
        </patternFill>
      </fill>
    </dxf>
    <dxf>
      <font>
        <b/>
        <i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theme="6" tint="0.79998168889431442"/>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s>
  <tableStyles count="0" defaultTableStyle="TableStyleMedium2" defaultPivotStyle="PivotStyleLight16"/>
  <colors>
    <mruColors>
      <color rgb="FFFFFFCC"/>
      <color rgb="FFCCFFCC"/>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587375</xdr:colOff>
      <xdr:row>5</xdr:row>
      <xdr:rowOff>79375</xdr:rowOff>
    </xdr:from>
    <xdr:to>
      <xdr:col>12</xdr:col>
      <xdr:colOff>273485</xdr:colOff>
      <xdr:row>9</xdr:row>
      <xdr:rowOff>135817</xdr:rowOff>
    </xdr:to>
    <xdr:pic>
      <xdr:nvPicPr>
        <xdr:cNvPr id="3" name="Immagine 2">
          <a:extLst>
            <a:ext uri="{FF2B5EF4-FFF2-40B4-BE49-F238E27FC236}">
              <a16:creationId xmlns:a16="http://schemas.microsoft.com/office/drawing/2014/main" id="{9F865421-A3AC-29E4-CD0D-07F9EDC23D28}"/>
            </a:ext>
          </a:extLst>
        </xdr:cNvPr>
        <xdr:cNvPicPr>
          <a:picLocks noChangeAspect="1"/>
        </xdr:cNvPicPr>
      </xdr:nvPicPr>
      <xdr:blipFill>
        <a:blip xmlns:r="http://schemas.openxmlformats.org/officeDocument/2006/relationships" r:embed="rId1"/>
        <a:stretch>
          <a:fillRect/>
        </a:stretch>
      </xdr:blipFill>
      <xdr:spPr>
        <a:xfrm>
          <a:off x="1190625" y="793750"/>
          <a:ext cx="6480610" cy="62794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221C-EF51-477C-A7E7-85223F5625EB}">
  <sheetPr>
    <pageSetUpPr fitToPage="1"/>
  </sheetPr>
  <dimension ref="A13:O100"/>
  <sheetViews>
    <sheetView showGridLines="0" view="pageBreakPreview" zoomScaleSheetLayoutView="100" workbookViewId="0">
      <selection activeCell="A13" sqref="A13:O13"/>
    </sheetView>
  </sheetViews>
  <sheetFormatPr baseColWidth="10" defaultColWidth="9.25" defaultRowHeight="11" x14ac:dyDescent="0.15"/>
  <cols>
    <col min="1" max="6" width="10.75" customWidth="1"/>
    <col min="7" max="8" width="11.75" customWidth="1"/>
    <col min="9" max="15" width="10.75" customWidth="1"/>
  </cols>
  <sheetData>
    <row r="13" spans="1:15" ht="297" customHeight="1" x14ac:dyDescent="0.15">
      <c r="A13" s="327" t="s">
        <v>165</v>
      </c>
      <c r="B13" s="327"/>
      <c r="C13" s="327"/>
      <c r="D13" s="327"/>
      <c r="E13" s="327"/>
      <c r="F13" s="327"/>
      <c r="G13" s="327"/>
      <c r="H13" s="327"/>
      <c r="I13" s="327"/>
      <c r="J13" s="327"/>
      <c r="K13" s="327"/>
      <c r="L13" s="327"/>
      <c r="M13" s="327"/>
      <c r="N13" s="327"/>
      <c r="O13" s="327"/>
    </row>
    <row r="14" spans="1:15" ht="18.75" customHeight="1" x14ac:dyDescent="0.15">
      <c r="A14" s="89"/>
      <c r="B14" s="89"/>
      <c r="C14" s="89"/>
      <c r="D14" s="89"/>
      <c r="E14" s="89"/>
      <c r="F14" s="89"/>
      <c r="G14" s="89"/>
      <c r="H14" s="89"/>
      <c r="I14" s="89"/>
      <c r="J14" s="89"/>
      <c r="K14" s="89"/>
      <c r="L14" s="89"/>
      <c r="M14" s="89"/>
      <c r="N14" s="89"/>
      <c r="O14" s="89"/>
    </row>
    <row r="15" spans="1:15" ht="19" x14ac:dyDescent="0.25">
      <c r="H15" s="67"/>
    </row>
    <row r="17" spans="1:15" ht="24" x14ac:dyDescent="0.3">
      <c r="A17" s="82"/>
      <c r="B17" s="82"/>
      <c r="C17" s="82"/>
      <c r="D17" s="82"/>
      <c r="E17" s="82"/>
      <c r="F17" s="82"/>
      <c r="G17" s="82"/>
      <c r="H17" s="83" t="s">
        <v>79</v>
      </c>
      <c r="I17" s="82"/>
      <c r="J17" s="82"/>
      <c r="K17" s="82"/>
      <c r="L17" s="82"/>
      <c r="M17" s="82"/>
      <c r="N17" s="82"/>
      <c r="O17" s="82"/>
    </row>
    <row r="18" spans="1:15" ht="19" x14ac:dyDescent="0.15">
      <c r="H18" s="66"/>
    </row>
    <row r="23" spans="1:15" ht="35.25" customHeight="1" x14ac:dyDescent="0.15">
      <c r="B23" s="328" t="s">
        <v>218</v>
      </c>
      <c r="C23" s="328"/>
      <c r="D23" s="328"/>
      <c r="E23" s="328"/>
      <c r="F23" s="328"/>
      <c r="G23" s="328"/>
      <c r="H23" s="328"/>
      <c r="I23" s="328"/>
      <c r="J23" s="328"/>
      <c r="K23" s="328"/>
      <c r="L23" s="328"/>
      <c r="M23" s="328"/>
      <c r="N23" s="328"/>
    </row>
    <row r="24" spans="1:15" x14ac:dyDescent="0.15">
      <c r="B24" s="328"/>
      <c r="C24" s="328"/>
      <c r="D24" s="328"/>
      <c r="E24" s="328"/>
      <c r="F24" s="328"/>
      <c r="G24" s="328"/>
      <c r="H24" s="328"/>
      <c r="I24" s="328"/>
      <c r="J24" s="328"/>
      <c r="K24" s="328"/>
      <c r="L24" s="328"/>
      <c r="M24" s="328"/>
      <c r="N24" s="328"/>
    </row>
    <row r="25" spans="1:15" x14ac:dyDescent="0.15">
      <c r="B25" s="328"/>
      <c r="C25" s="328"/>
      <c r="D25" s="328"/>
      <c r="E25" s="328"/>
      <c r="F25" s="328"/>
      <c r="G25" s="328"/>
      <c r="H25" s="328"/>
      <c r="I25" s="328"/>
      <c r="J25" s="328"/>
      <c r="K25" s="328"/>
      <c r="L25" s="328"/>
      <c r="M25" s="328"/>
      <c r="N25" s="328"/>
    </row>
    <row r="27" spans="1:15" x14ac:dyDescent="0.15">
      <c r="B27" s="329" t="s">
        <v>219</v>
      </c>
      <c r="C27" s="329"/>
      <c r="D27" s="329"/>
      <c r="E27" s="329"/>
      <c r="F27" s="329"/>
      <c r="G27" s="329"/>
      <c r="H27" s="329"/>
      <c r="I27" s="329"/>
      <c r="J27" s="329"/>
      <c r="K27" s="329"/>
      <c r="L27" s="329"/>
      <c r="M27" s="329"/>
      <c r="N27" s="329"/>
    </row>
    <row r="28" spans="1:15" x14ac:dyDescent="0.15">
      <c r="B28" s="329"/>
      <c r="C28" s="329"/>
      <c r="D28" s="329"/>
      <c r="E28" s="329"/>
      <c r="F28" s="329"/>
      <c r="G28" s="329"/>
      <c r="H28" s="329"/>
      <c r="I28" s="329"/>
      <c r="J28" s="329"/>
      <c r="K28" s="329"/>
      <c r="L28" s="329"/>
      <c r="M28" s="329"/>
      <c r="N28" s="329"/>
    </row>
    <row r="29" spans="1:15" x14ac:dyDescent="0.15">
      <c r="B29" s="329"/>
      <c r="C29" s="329"/>
      <c r="D29" s="329"/>
      <c r="E29" s="329"/>
      <c r="F29" s="329"/>
      <c r="G29" s="329"/>
      <c r="H29" s="329"/>
      <c r="I29" s="329"/>
      <c r="J29" s="329"/>
      <c r="K29" s="329"/>
      <c r="L29" s="329"/>
      <c r="M29" s="329"/>
      <c r="N29" s="329"/>
    </row>
    <row r="100" spans="1:1" x14ac:dyDescent="0.15">
      <c r="A100">
        <v>2401</v>
      </c>
    </row>
  </sheetData>
  <sheetProtection algorithmName="SHA-512" hashValue="jwObhxzdYCv/tw8R9N1p4rHrzgpgbnVzo75b6CXlW7zbYz6VKZiOFWNoY+PsFMCUu8xoHHIZR44hq+Wp7spVlw==" saltValue="ZaFj+3B3fGlownSyEni84Q==" spinCount="100000" sheet="1" objects="1" scenarios="1"/>
  <mergeCells count="3">
    <mergeCell ref="A13:O13"/>
    <mergeCell ref="B23:N25"/>
    <mergeCell ref="B27:N29"/>
  </mergeCells>
  <printOptions horizontalCentered="1" verticalCentered="1"/>
  <pageMargins left="0.11811023622047245" right="0.11811023622047245" top="0.15748031496062992" bottom="0.15748031496062992"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AM1236"/>
  <sheetViews>
    <sheetView topLeftCell="B1" zoomScale="90" zoomScaleNormal="90" zoomScalePageLayoutView="90" workbookViewId="0">
      <selection activeCell="D43" sqref="D43"/>
    </sheetView>
  </sheetViews>
  <sheetFormatPr baseColWidth="10" defaultColWidth="9.5" defaultRowHeight="11" x14ac:dyDescent="0.15"/>
  <cols>
    <col min="1" max="1" width="36" style="23" customWidth="1"/>
    <col min="2" max="2" width="31.5" style="23" customWidth="1"/>
    <col min="3" max="3" width="43" style="23" customWidth="1"/>
    <col min="4" max="5" width="23.25" style="23" customWidth="1"/>
    <col min="6" max="6" width="47.25" style="23" customWidth="1"/>
    <col min="7" max="7" width="40" style="23" customWidth="1"/>
    <col min="8" max="8" width="11.25" style="23" customWidth="1"/>
    <col min="9" max="9" width="27.25" style="23" customWidth="1"/>
    <col min="10" max="10" width="51.75" style="23" customWidth="1"/>
    <col min="11" max="11" width="13" style="23" customWidth="1"/>
    <col min="12" max="19" width="9.5" style="23"/>
    <col min="20" max="20" width="40.75" style="23" customWidth="1"/>
    <col min="21" max="21" width="9.5" style="23"/>
    <col min="22" max="22" width="19" style="23" customWidth="1"/>
    <col min="23" max="23" width="23.5" style="23" customWidth="1"/>
    <col min="24" max="24" width="4" style="23" customWidth="1"/>
    <col min="25" max="16384" width="9.5" style="23"/>
  </cols>
  <sheetData>
    <row r="2" spans="1:39" x14ac:dyDescent="0.15">
      <c r="F2"/>
      <c r="G2"/>
      <c r="H2"/>
      <c r="I2"/>
    </row>
    <row r="3" spans="1:39" x14ac:dyDescent="0.15">
      <c r="F3" s="25" t="s">
        <v>187</v>
      </c>
      <c r="G3"/>
      <c r="H3"/>
      <c r="I3"/>
    </row>
    <row r="4" spans="1:39" ht="13" thickBot="1" x14ac:dyDescent="0.2">
      <c r="C4" s="25" t="s">
        <v>129</v>
      </c>
      <c r="F4" s="73" t="s">
        <v>181</v>
      </c>
      <c r="G4"/>
      <c r="H4"/>
      <c r="I4"/>
    </row>
    <row r="5" spans="1:39" ht="54" thickTop="1" thickBot="1" x14ac:dyDescent="0.2">
      <c r="A5" s="25" t="s">
        <v>34</v>
      </c>
      <c r="C5" s="23" t="s">
        <v>111</v>
      </c>
      <c r="F5" s="73" t="s">
        <v>182</v>
      </c>
      <c r="G5"/>
      <c r="H5"/>
      <c r="I5"/>
      <c r="J5" s="60"/>
      <c r="K5" s="226">
        <v>1</v>
      </c>
      <c r="L5" s="24" t="s">
        <v>26</v>
      </c>
      <c r="M5" s="486" t="s">
        <v>28</v>
      </c>
      <c r="N5" s="487"/>
      <c r="O5" s="486" t="s">
        <v>29</v>
      </c>
      <c r="P5" s="488"/>
      <c r="T5" s="25"/>
      <c r="V5" s="25"/>
      <c r="W5" s="25"/>
      <c r="Z5" s="25" t="s">
        <v>19</v>
      </c>
      <c r="AM5" s="25" t="s">
        <v>32</v>
      </c>
    </row>
    <row r="6" spans="1:39" ht="66" thickBot="1" x14ac:dyDescent="0.2">
      <c r="A6" s="23" t="s">
        <v>166</v>
      </c>
      <c r="B6" s="73"/>
      <c r="C6" s="23" t="s">
        <v>112</v>
      </c>
      <c r="D6" s="73"/>
      <c r="E6" s="73"/>
      <c r="F6" s="73" t="s">
        <v>183</v>
      </c>
      <c r="G6" s="271">
        <v>0.5</v>
      </c>
      <c r="H6"/>
      <c r="I6"/>
      <c r="J6" s="84"/>
      <c r="K6" s="226">
        <v>2</v>
      </c>
      <c r="L6" s="26" t="s">
        <v>27</v>
      </c>
      <c r="M6" s="27" t="s">
        <v>22</v>
      </c>
      <c r="N6" s="27" t="s">
        <v>23</v>
      </c>
      <c r="O6" s="27" t="s">
        <v>22</v>
      </c>
      <c r="P6" s="27" t="s">
        <v>24</v>
      </c>
      <c r="W6" s="45"/>
      <c r="Z6" s="28" t="s">
        <v>20</v>
      </c>
      <c r="AM6" s="23" t="s">
        <v>16</v>
      </c>
    </row>
    <row r="7" spans="1:39" ht="14" thickTop="1" thickBot="1" x14ac:dyDescent="0.2">
      <c r="A7" s="23" t="s">
        <v>167</v>
      </c>
      <c r="B7" s="73"/>
      <c r="C7" s="73"/>
      <c r="D7" s="73"/>
      <c r="E7" s="73"/>
      <c r="F7" s="73" t="s">
        <v>110</v>
      </c>
      <c r="G7" s="271">
        <v>0.2</v>
      </c>
      <c r="H7" t="s">
        <v>190</v>
      </c>
      <c r="I7"/>
      <c r="J7" s="84"/>
      <c r="L7" s="29">
        <v>0.4</v>
      </c>
      <c r="M7" s="30">
        <v>0.5</v>
      </c>
      <c r="N7" s="31">
        <v>0.5</v>
      </c>
      <c r="O7" s="32">
        <v>0.1</v>
      </c>
      <c r="P7" s="33">
        <v>1</v>
      </c>
      <c r="W7" s="45"/>
      <c r="Z7" s="28" t="s">
        <v>21</v>
      </c>
    </row>
    <row r="8" spans="1:39" ht="67" thickTop="1" thickBot="1" x14ac:dyDescent="0.2">
      <c r="C8" s="119" t="s">
        <v>132</v>
      </c>
      <c r="D8" s="119"/>
      <c r="F8" s="73" t="s">
        <v>184</v>
      </c>
      <c r="G8" s="271">
        <v>0.2</v>
      </c>
      <c r="H8" t="s">
        <v>191</v>
      </c>
      <c r="I8"/>
      <c r="J8" s="85"/>
      <c r="L8" s="34" t="s">
        <v>22</v>
      </c>
      <c r="M8" s="34" t="s">
        <v>25</v>
      </c>
      <c r="N8" s="34" t="s">
        <v>22</v>
      </c>
      <c r="O8" s="34" t="s">
        <v>24</v>
      </c>
      <c r="P8" s="34"/>
      <c r="Q8" s="27" t="s">
        <v>24</v>
      </c>
      <c r="V8"/>
      <c r="W8"/>
      <c r="X8"/>
      <c r="Y8"/>
    </row>
    <row r="9" spans="1:39" ht="25.5" customHeight="1" thickTop="1" thickBot="1" x14ac:dyDescent="0.2">
      <c r="C9" s="118" t="s">
        <v>130</v>
      </c>
      <c r="D9" s="117"/>
      <c r="E9" s="117"/>
      <c r="F9" s="73" t="s">
        <v>185</v>
      </c>
      <c r="G9" s="271">
        <v>0.15</v>
      </c>
      <c r="H9" t="s">
        <v>192</v>
      </c>
      <c r="I9"/>
      <c r="J9" s="64"/>
      <c r="L9" s="35">
        <v>0.4</v>
      </c>
      <c r="M9" s="36">
        <v>0.4</v>
      </c>
      <c r="N9" s="37">
        <v>0.5</v>
      </c>
      <c r="O9" s="36">
        <v>0.9</v>
      </c>
      <c r="P9" s="38">
        <v>0.1</v>
      </c>
      <c r="Q9" s="33">
        <v>1</v>
      </c>
      <c r="V9"/>
      <c r="W9"/>
      <c r="X9"/>
      <c r="Y9"/>
    </row>
    <row r="10" spans="1:39" ht="25.5" customHeight="1" thickTop="1" x14ac:dyDescent="0.15">
      <c r="C10" s="118" t="s">
        <v>131</v>
      </c>
      <c r="D10" s="117"/>
      <c r="E10" s="117"/>
      <c r="F10"/>
      <c r="G10"/>
      <c r="H10"/>
      <c r="I10"/>
      <c r="V10"/>
      <c r="W10"/>
      <c r="X10"/>
      <c r="Y10"/>
    </row>
    <row r="11" spans="1:39" x14ac:dyDescent="0.15">
      <c r="A11" s="25" t="s">
        <v>186</v>
      </c>
      <c r="F11"/>
      <c r="G11"/>
      <c r="H11"/>
      <c r="I11"/>
      <c r="V11"/>
      <c r="W11"/>
      <c r="X11"/>
      <c r="Y11"/>
    </row>
    <row r="12" spans="1:39" x14ac:dyDescent="0.15">
      <c r="A12" s="64">
        <v>400000</v>
      </c>
      <c r="F12" s="272" t="s">
        <v>188</v>
      </c>
      <c r="G12" s="273">
        <v>12500</v>
      </c>
      <c r="H12"/>
      <c r="I12"/>
      <c r="L12" s="51">
        <v>0.7</v>
      </c>
      <c r="O12" s="51">
        <v>0.3</v>
      </c>
      <c r="V12"/>
      <c r="W12"/>
      <c r="X12"/>
      <c r="Y12"/>
    </row>
    <row r="13" spans="1:39" x14ac:dyDescent="0.15">
      <c r="C13" s="119" t="s">
        <v>141</v>
      </c>
      <c r="F13"/>
      <c r="G13"/>
      <c r="H13"/>
      <c r="I13"/>
      <c r="V13"/>
      <c r="W13"/>
      <c r="X13"/>
      <c r="Y13"/>
    </row>
    <row r="14" spans="1:39" x14ac:dyDescent="0.15">
      <c r="A14" s="25" t="s">
        <v>144</v>
      </c>
      <c r="C14" s="187">
        <v>0</v>
      </c>
      <c r="F14"/>
      <c r="G14"/>
      <c r="H14"/>
      <c r="I14"/>
      <c r="V14"/>
      <c r="W14"/>
      <c r="X14"/>
      <c r="Y14"/>
    </row>
    <row r="15" spans="1:39" ht="13" thickBot="1" x14ac:dyDescent="0.2">
      <c r="A15" s="64">
        <v>70000</v>
      </c>
      <c r="C15" s="187">
        <v>0.06</v>
      </c>
      <c r="F15"/>
      <c r="G15"/>
      <c r="H15"/>
      <c r="I15"/>
      <c r="L15" s="29">
        <v>0.4</v>
      </c>
      <c r="M15" s="30">
        <v>0.5</v>
      </c>
      <c r="N15" s="31">
        <v>0.5</v>
      </c>
      <c r="O15" s="32">
        <v>0.1</v>
      </c>
      <c r="P15" s="33">
        <v>1</v>
      </c>
      <c r="V15"/>
      <c r="W15"/>
      <c r="X15"/>
      <c r="Y15"/>
      <c r="AH15" s="39"/>
      <c r="AI15" s="40"/>
    </row>
    <row r="16" spans="1:39" ht="12" thickTop="1" x14ac:dyDescent="0.15">
      <c r="A16" s="41"/>
      <c r="C16" s="187">
        <v>7.0000000000000007E-2</v>
      </c>
      <c r="F16" s="28"/>
      <c r="G16" s="28"/>
      <c r="H16" s="28"/>
      <c r="V16"/>
      <c r="W16"/>
      <c r="X16"/>
      <c r="Y16"/>
      <c r="AH16" s="39"/>
      <c r="AI16" s="40"/>
    </row>
    <row r="17" spans="2:34" x14ac:dyDescent="0.15">
      <c r="C17" s="187">
        <v>0.08</v>
      </c>
      <c r="F17" s="28"/>
      <c r="G17" s="28"/>
      <c r="H17" s="28"/>
      <c r="V17"/>
      <c r="W17"/>
      <c r="X17"/>
      <c r="Y17"/>
      <c r="AH17" s="40"/>
    </row>
    <row r="18" spans="2:34" x14ac:dyDescent="0.15">
      <c r="C18" s="187">
        <v>0.09</v>
      </c>
      <c r="F18" s="28"/>
      <c r="G18" s="28"/>
      <c r="H18" s="28"/>
      <c r="V18"/>
      <c r="W18"/>
      <c r="X18"/>
      <c r="Y18"/>
    </row>
    <row r="19" spans="2:34" x14ac:dyDescent="0.15">
      <c r="C19" s="187">
        <v>0.1</v>
      </c>
      <c r="F19" s="28"/>
      <c r="G19" s="28"/>
      <c r="H19" s="28"/>
      <c r="V19"/>
      <c r="W19"/>
      <c r="X19"/>
      <c r="Y19"/>
    </row>
    <row r="20" spans="2:34" x14ac:dyDescent="0.15">
      <c r="B20" s="23" t="s">
        <v>36</v>
      </c>
      <c r="C20" s="187"/>
      <c r="F20" s="28"/>
      <c r="G20" s="28"/>
      <c r="H20" s="28"/>
      <c r="V20"/>
      <c r="W20"/>
      <c r="X20"/>
      <c r="Y20"/>
    </row>
    <row r="21" spans="2:34" x14ac:dyDescent="0.15">
      <c r="C21" s="187"/>
      <c r="F21" s="28"/>
      <c r="G21" s="28"/>
      <c r="H21" s="28"/>
      <c r="V21"/>
      <c r="W21"/>
      <c r="X21"/>
      <c r="Y21"/>
    </row>
    <row r="22" spans="2:34" x14ac:dyDescent="0.15">
      <c r="V22"/>
      <c r="W22"/>
      <c r="X22"/>
      <c r="Y22"/>
    </row>
    <row r="23" spans="2:34" x14ac:dyDescent="0.15">
      <c r="B23" s="23" t="s">
        <v>37</v>
      </c>
      <c r="V23"/>
      <c r="W23"/>
      <c r="X23"/>
      <c r="Y23"/>
    </row>
    <row r="24" spans="2:34" x14ac:dyDescent="0.15">
      <c r="B24" s="23" t="s">
        <v>38</v>
      </c>
      <c r="V24"/>
      <c r="W24"/>
      <c r="X24"/>
      <c r="Y24"/>
    </row>
    <row r="25" spans="2:34" x14ac:dyDescent="0.15">
      <c r="V25"/>
      <c r="W25"/>
      <c r="X25"/>
      <c r="Y25"/>
    </row>
    <row r="26" spans="2:34" x14ac:dyDescent="0.15">
      <c r="V26"/>
      <c r="W26"/>
      <c r="X26"/>
      <c r="Y26"/>
    </row>
    <row r="27" spans="2:34" x14ac:dyDescent="0.15">
      <c r="E27" s="25" t="s">
        <v>109</v>
      </c>
      <c r="V27"/>
      <c r="W27"/>
      <c r="X27"/>
      <c r="Y27"/>
    </row>
    <row r="28" spans="2:34" x14ac:dyDescent="0.15">
      <c r="B28" s="23" t="s">
        <v>63</v>
      </c>
      <c r="E28" s="23" t="s">
        <v>159</v>
      </c>
      <c r="V28"/>
      <c r="W28"/>
      <c r="X28"/>
      <c r="Y28"/>
    </row>
    <row r="29" spans="2:34" x14ac:dyDescent="0.15">
      <c r="B29" s="23" t="s">
        <v>64</v>
      </c>
      <c r="E29" s="23" t="s">
        <v>160</v>
      </c>
      <c r="V29"/>
      <c r="W29"/>
      <c r="X29"/>
      <c r="Y29"/>
    </row>
    <row r="30" spans="2:34" x14ac:dyDescent="0.15">
      <c r="E30" s="23" t="s">
        <v>161</v>
      </c>
      <c r="V30"/>
      <c r="W30"/>
      <c r="X30"/>
      <c r="Y30"/>
    </row>
    <row r="31" spans="2:34" x14ac:dyDescent="0.15">
      <c r="V31"/>
      <c r="W31"/>
      <c r="X31"/>
      <c r="Y31"/>
    </row>
    <row r="32" spans="2:34" x14ac:dyDescent="0.15">
      <c r="V32"/>
      <c r="W32"/>
      <c r="X32"/>
      <c r="Y32"/>
    </row>
    <row r="33" spans="1:25" x14ac:dyDescent="0.15">
      <c r="V33"/>
      <c r="W33"/>
      <c r="X33"/>
      <c r="Y33"/>
    </row>
    <row r="34" spans="1:25" x14ac:dyDescent="0.15">
      <c r="V34"/>
      <c r="W34"/>
      <c r="X34"/>
      <c r="Y34"/>
    </row>
    <row r="35" spans="1:25" x14ac:dyDescent="0.15">
      <c r="V35"/>
      <c r="W35"/>
      <c r="X35"/>
      <c r="Y35"/>
    </row>
    <row r="36" spans="1:25" x14ac:dyDescent="0.15">
      <c r="V36"/>
      <c r="W36"/>
      <c r="X36"/>
      <c r="Y36"/>
    </row>
    <row r="37" spans="1:25" x14ac:dyDescent="0.15">
      <c r="V37"/>
      <c r="W37"/>
      <c r="X37"/>
      <c r="Y37"/>
    </row>
    <row r="38" spans="1:25" x14ac:dyDescent="0.15">
      <c r="V38"/>
      <c r="W38"/>
      <c r="X38"/>
      <c r="Y38"/>
    </row>
    <row r="39" spans="1:25" x14ac:dyDescent="0.15">
      <c r="V39"/>
      <c r="W39"/>
      <c r="X39"/>
      <c r="Y39"/>
    </row>
    <row r="40" spans="1:25" x14ac:dyDescent="0.15">
      <c r="A40" s="23" t="s">
        <v>107</v>
      </c>
      <c r="V40"/>
      <c r="W40"/>
      <c r="X40"/>
      <c r="Y40"/>
    </row>
    <row r="41" spans="1:25" x14ac:dyDescent="0.15">
      <c r="A41" s="23" t="s">
        <v>108</v>
      </c>
      <c r="V41"/>
      <c r="W41"/>
      <c r="X41"/>
      <c r="Y41"/>
    </row>
    <row r="42" spans="1:25" x14ac:dyDescent="0.15">
      <c r="A42" s="23">
        <v>1</v>
      </c>
      <c r="V42"/>
      <c r="W42"/>
      <c r="X42"/>
      <c r="Y42"/>
    </row>
    <row r="43" spans="1:25" x14ac:dyDescent="0.15">
      <c r="A43" s="23">
        <v>2</v>
      </c>
      <c r="V43"/>
      <c r="W43"/>
      <c r="X43"/>
      <c r="Y43"/>
    </row>
    <row r="44" spans="1:25" x14ac:dyDescent="0.15">
      <c r="A44" s="23">
        <v>3</v>
      </c>
      <c r="V44"/>
      <c r="W44"/>
      <c r="X44"/>
      <c r="Y44"/>
    </row>
    <row r="45" spans="1:25" x14ac:dyDescent="0.15">
      <c r="V45"/>
      <c r="W45"/>
      <c r="X45"/>
      <c r="Y45"/>
    </row>
    <row r="46" spans="1:25" x14ac:dyDescent="0.15">
      <c r="V46"/>
      <c r="W46"/>
      <c r="X46"/>
      <c r="Y46"/>
    </row>
    <row r="47" spans="1:25" x14ac:dyDescent="0.15">
      <c r="V47"/>
      <c r="W47"/>
      <c r="X47"/>
      <c r="Y47"/>
    </row>
    <row r="48" spans="1:25" x14ac:dyDescent="0.15">
      <c r="V48"/>
      <c r="W48"/>
      <c r="X48"/>
      <c r="Y48"/>
    </row>
    <row r="49" spans="3:25" x14ac:dyDescent="0.15">
      <c r="V49"/>
      <c r="W49"/>
      <c r="X49"/>
      <c r="Y49"/>
    </row>
    <row r="50" spans="3:25" x14ac:dyDescent="0.15">
      <c r="V50"/>
      <c r="W50"/>
      <c r="X50"/>
      <c r="Y50"/>
    </row>
    <row r="51" spans="3:25" x14ac:dyDescent="0.15">
      <c r="V51"/>
      <c r="W51"/>
      <c r="X51"/>
      <c r="Y51"/>
    </row>
    <row r="52" spans="3:25" x14ac:dyDescent="0.15">
      <c r="V52"/>
      <c r="W52"/>
      <c r="X52"/>
      <c r="Y52"/>
    </row>
    <row r="53" spans="3:25" x14ac:dyDescent="0.15">
      <c r="V53"/>
      <c r="W53"/>
      <c r="X53"/>
      <c r="Y53"/>
    </row>
    <row r="54" spans="3:25" x14ac:dyDescent="0.15">
      <c r="C54" s="214"/>
      <c r="V54"/>
      <c r="W54"/>
      <c r="X54"/>
      <c r="Y54"/>
    </row>
    <row r="55" spans="3:25" x14ac:dyDescent="0.15">
      <c r="V55"/>
      <c r="W55"/>
      <c r="X55"/>
      <c r="Y55"/>
    </row>
    <row r="56" spans="3:25" x14ac:dyDescent="0.15">
      <c r="V56"/>
      <c r="W56"/>
      <c r="X56"/>
      <c r="Y56"/>
    </row>
    <row r="57" spans="3:25" x14ac:dyDescent="0.15">
      <c r="V57"/>
      <c r="W57"/>
      <c r="X57"/>
      <c r="Y57"/>
    </row>
    <row r="58" spans="3:25" x14ac:dyDescent="0.15">
      <c r="V58"/>
      <c r="W58"/>
      <c r="X58"/>
      <c r="Y58"/>
    </row>
    <row r="59" spans="3:25" x14ac:dyDescent="0.15">
      <c r="V59"/>
      <c r="W59"/>
      <c r="X59"/>
      <c r="Y59"/>
    </row>
    <row r="60" spans="3:25" x14ac:dyDescent="0.15">
      <c r="V60"/>
      <c r="W60"/>
      <c r="X60"/>
      <c r="Y60"/>
    </row>
    <row r="61" spans="3:25" x14ac:dyDescent="0.15">
      <c r="V61"/>
      <c r="W61"/>
      <c r="X61"/>
      <c r="Y61"/>
    </row>
    <row r="62" spans="3:25" x14ac:dyDescent="0.15">
      <c r="V62"/>
      <c r="W62"/>
      <c r="X62"/>
      <c r="Y62"/>
    </row>
    <row r="63" spans="3:25" x14ac:dyDescent="0.15">
      <c r="V63"/>
      <c r="W63"/>
      <c r="X63"/>
      <c r="Y63"/>
    </row>
    <row r="64" spans="3:25" x14ac:dyDescent="0.15">
      <c r="V64"/>
      <c r="W64"/>
      <c r="X64"/>
      <c r="Y64"/>
    </row>
    <row r="65" spans="22:25" x14ac:dyDescent="0.15">
      <c r="V65"/>
      <c r="W65"/>
      <c r="X65"/>
      <c r="Y65"/>
    </row>
    <row r="66" spans="22:25" x14ac:dyDescent="0.15">
      <c r="V66"/>
      <c r="W66"/>
      <c r="X66"/>
      <c r="Y66"/>
    </row>
    <row r="67" spans="22:25" x14ac:dyDescent="0.15">
      <c r="V67"/>
      <c r="W67"/>
      <c r="X67"/>
      <c r="Y67"/>
    </row>
    <row r="68" spans="22:25" x14ac:dyDescent="0.15">
      <c r="V68"/>
      <c r="W68"/>
      <c r="X68"/>
      <c r="Y68"/>
    </row>
    <row r="69" spans="22:25" x14ac:dyDescent="0.15">
      <c r="V69"/>
      <c r="W69"/>
      <c r="X69"/>
      <c r="Y69"/>
    </row>
    <row r="70" spans="22:25" x14ac:dyDescent="0.15">
      <c r="V70"/>
      <c r="W70"/>
      <c r="X70"/>
      <c r="Y70"/>
    </row>
    <row r="71" spans="22:25" x14ac:dyDescent="0.15">
      <c r="V71"/>
      <c r="W71"/>
      <c r="X71"/>
      <c r="Y71"/>
    </row>
    <row r="72" spans="22:25" x14ac:dyDescent="0.15">
      <c r="V72"/>
      <c r="W72"/>
      <c r="X72"/>
      <c r="Y72"/>
    </row>
    <row r="73" spans="22:25" x14ac:dyDescent="0.15">
      <c r="V73"/>
      <c r="W73"/>
      <c r="X73"/>
      <c r="Y73"/>
    </row>
    <row r="74" spans="22:25" x14ac:dyDescent="0.15">
      <c r="V74"/>
      <c r="W74"/>
      <c r="X74"/>
      <c r="Y74"/>
    </row>
    <row r="75" spans="22:25" x14ac:dyDescent="0.15">
      <c r="V75"/>
      <c r="W75"/>
      <c r="X75"/>
      <c r="Y75"/>
    </row>
    <row r="76" spans="22:25" x14ac:dyDescent="0.15">
      <c r="V76"/>
      <c r="W76"/>
      <c r="X76"/>
      <c r="Y76"/>
    </row>
    <row r="77" spans="22:25" x14ac:dyDescent="0.15">
      <c r="V77"/>
      <c r="W77"/>
      <c r="X77"/>
      <c r="Y77"/>
    </row>
    <row r="78" spans="22:25" x14ac:dyDescent="0.15">
      <c r="V78"/>
      <c r="W78"/>
      <c r="X78"/>
      <c r="Y78"/>
    </row>
    <row r="79" spans="22:25" x14ac:dyDescent="0.15">
      <c r="V79"/>
      <c r="W79"/>
      <c r="X79"/>
      <c r="Y79"/>
    </row>
    <row r="80" spans="22:25" x14ac:dyDescent="0.15">
      <c r="V80"/>
      <c r="W80"/>
      <c r="X80"/>
      <c r="Y80"/>
    </row>
    <row r="81" spans="22:25" x14ac:dyDescent="0.15">
      <c r="V81"/>
      <c r="W81"/>
      <c r="X81"/>
      <c r="Y81"/>
    </row>
    <row r="82" spans="22:25" x14ac:dyDescent="0.15">
      <c r="V82"/>
      <c r="W82"/>
      <c r="X82"/>
      <c r="Y82"/>
    </row>
    <row r="83" spans="22:25" x14ac:dyDescent="0.15">
      <c r="V83"/>
      <c r="W83"/>
      <c r="X83"/>
      <c r="Y83"/>
    </row>
    <row r="84" spans="22:25" x14ac:dyDescent="0.15">
      <c r="V84"/>
      <c r="W84"/>
      <c r="X84"/>
      <c r="Y84"/>
    </row>
    <row r="85" spans="22:25" x14ac:dyDescent="0.15">
      <c r="V85"/>
      <c r="W85"/>
      <c r="X85"/>
      <c r="Y85"/>
    </row>
    <row r="86" spans="22:25" x14ac:dyDescent="0.15">
      <c r="V86"/>
      <c r="W86"/>
      <c r="X86"/>
      <c r="Y86"/>
    </row>
    <row r="87" spans="22:25" x14ac:dyDescent="0.15">
      <c r="V87"/>
      <c r="W87"/>
      <c r="X87"/>
      <c r="Y87"/>
    </row>
    <row r="88" spans="22:25" x14ac:dyDescent="0.15">
      <c r="V88"/>
      <c r="W88"/>
      <c r="X88"/>
      <c r="Y88"/>
    </row>
    <row r="89" spans="22:25" x14ac:dyDescent="0.15">
      <c r="V89"/>
      <c r="W89"/>
      <c r="X89"/>
      <c r="Y89"/>
    </row>
    <row r="90" spans="22:25" x14ac:dyDescent="0.15">
      <c r="V90"/>
      <c r="W90"/>
      <c r="X90"/>
      <c r="Y90"/>
    </row>
    <row r="91" spans="22:25" x14ac:dyDescent="0.15">
      <c r="V91"/>
      <c r="W91"/>
      <c r="X91"/>
      <c r="Y91"/>
    </row>
    <row r="92" spans="22:25" x14ac:dyDescent="0.15">
      <c r="V92"/>
      <c r="W92"/>
      <c r="X92"/>
      <c r="Y92"/>
    </row>
    <row r="93" spans="22:25" x14ac:dyDescent="0.15">
      <c r="V93"/>
      <c r="W93"/>
      <c r="X93"/>
      <c r="Y93"/>
    </row>
    <row r="94" spans="22:25" x14ac:dyDescent="0.15">
      <c r="V94"/>
      <c r="W94"/>
      <c r="X94"/>
      <c r="Y94"/>
    </row>
    <row r="95" spans="22:25" x14ac:dyDescent="0.15">
      <c r="V95"/>
      <c r="W95"/>
      <c r="X95"/>
      <c r="Y95"/>
    </row>
    <row r="96" spans="22:25" x14ac:dyDescent="0.15">
      <c r="V96"/>
      <c r="W96"/>
      <c r="X96"/>
      <c r="Y96"/>
    </row>
    <row r="97" spans="22:25" x14ac:dyDescent="0.15">
      <c r="V97"/>
      <c r="W97"/>
      <c r="X97"/>
      <c r="Y97"/>
    </row>
    <row r="98" spans="22:25" x14ac:dyDescent="0.15">
      <c r="V98"/>
      <c r="W98"/>
      <c r="X98"/>
      <c r="Y98"/>
    </row>
    <row r="99" spans="22:25" x14ac:dyDescent="0.15">
      <c r="V99"/>
      <c r="W99"/>
      <c r="X99"/>
      <c r="Y99"/>
    </row>
    <row r="100" spans="22:25" x14ac:dyDescent="0.15">
      <c r="V100"/>
      <c r="W100"/>
      <c r="X100"/>
      <c r="Y100"/>
    </row>
    <row r="101" spans="22:25" x14ac:dyDescent="0.15">
      <c r="V101"/>
      <c r="W101"/>
      <c r="X101"/>
      <c r="Y101"/>
    </row>
    <row r="102" spans="22:25" x14ac:dyDescent="0.15">
      <c r="V102"/>
      <c r="W102"/>
      <c r="X102"/>
      <c r="Y102"/>
    </row>
    <row r="103" spans="22:25" x14ac:dyDescent="0.15">
      <c r="V103"/>
      <c r="W103"/>
      <c r="X103"/>
      <c r="Y103"/>
    </row>
    <row r="104" spans="22:25" x14ac:dyDescent="0.15">
      <c r="V104"/>
      <c r="W104"/>
      <c r="X104"/>
      <c r="Y104"/>
    </row>
    <row r="105" spans="22:25" x14ac:dyDescent="0.15">
      <c r="V105"/>
      <c r="W105"/>
      <c r="X105"/>
      <c r="Y105"/>
    </row>
    <row r="106" spans="22:25" x14ac:dyDescent="0.15">
      <c r="V106"/>
      <c r="W106"/>
      <c r="X106"/>
      <c r="Y106"/>
    </row>
    <row r="107" spans="22:25" x14ac:dyDescent="0.15">
      <c r="V107"/>
      <c r="W107"/>
      <c r="X107"/>
      <c r="Y107"/>
    </row>
    <row r="108" spans="22:25" x14ac:dyDescent="0.15">
      <c r="V108"/>
      <c r="W108"/>
      <c r="X108"/>
      <c r="Y108"/>
    </row>
    <row r="109" spans="22:25" x14ac:dyDescent="0.15">
      <c r="V109"/>
      <c r="W109"/>
      <c r="X109"/>
      <c r="Y109"/>
    </row>
    <row r="110" spans="22:25" x14ac:dyDescent="0.15">
      <c r="V110"/>
      <c r="W110"/>
      <c r="X110"/>
      <c r="Y110"/>
    </row>
    <row r="111" spans="22:25" x14ac:dyDescent="0.15">
      <c r="V111"/>
      <c r="W111"/>
      <c r="X111"/>
      <c r="Y111"/>
    </row>
    <row r="112" spans="22:25" x14ac:dyDescent="0.15">
      <c r="V112"/>
      <c r="W112"/>
      <c r="X112"/>
      <c r="Y112"/>
    </row>
    <row r="113" spans="22:25" x14ac:dyDescent="0.15">
      <c r="V113"/>
      <c r="W113"/>
      <c r="X113"/>
      <c r="Y113"/>
    </row>
    <row r="114" spans="22:25" x14ac:dyDescent="0.15">
      <c r="V114"/>
      <c r="W114"/>
      <c r="X114"/>
      <c r="Y114"/>
    </row>
    <row r="115" spans="22:25" x14ac:dyDescent="0.15">
      <c r="V115"/>
      <c r="W115"/>
      <c r="X115"/>
      <c r="Y115"/>
    </row>
    <row r="116" spans="22:25" x14ac:dyDescent="0.15">
      <c r="V116"/>
      <c r="W116"/>
      <c r="X116"/>
      <c r="Y116"/>
    </row>
    <row r="117" spans="22:25" x14ac:dyDescent="0.15">
      <c r="V117"/>
      <c r="W117"/>
      <c r="X117"/>
      <c r="Y117"/>
    </row>
    <row r="118" spans="22:25" x14ac:dyDescent="0.15">
      <c r="V118"/>
      <c r="W118"/>
      <c r="X118"/>
      <c r="Y118"/>
    </row>
    <row r="119" spans="22:25" x14ac:dyDescent="0.15">
      <c r="V119"/>
      <c r="W119"/>
      <c r="X119"/>
      <c r="Y119"/>
    </row>
    <row r="120" spans="22:25" x14ac:dyDescent="0.15">
      <c r="V120"/>
      <c r="W120"/>
      <c r="X120"/>
      <c r="Y120"/>
    </row>
    <row r="121" spans="22:25" x14ac:dyDescent="0.15">
      <c r="V121"/>
      <c r="W121"/>
      <c r="X121"/>
      <c r="Y121"/>
    </row>
    <row r="122" spans="22:25" x14ac:dyDescent="0.15">
      <c r="V122"/>
      <c r="W122"/>
      <c r="X122"/>
      <c r="Y122"/>
    </row>
    <row r="123" spans="22:25" x14ac:dyDescent="0.15">
      <c r="V123"/>
      <c r="W123"/>
      <c r="X123"/>
      <c r="Y123"/>
    </row>
    <row r="124" spans="22:25" x14ac:dyDescent="0.15">
      <c r="V124"/>
      <c r="W124"/>
      <c r="X124"/>
      <c r="Y124"/>
    </row>
    <row r="125" spans="22:25" x14ac:dyDescent="0.15">
      <c r="V125"/>
      <c r="W125"/>
      <c r="X125"/>
      <c r="Y125"/>
    </row>
    <row r="126" spans="22:25" x14ac:dyDescent="0.15">
      <c r="V126"/>
      <c r="W126"/>
      <c r="X126"/>
      <c r="Y126"/>
    </row>
    <row r="127" spans="22:25" x14ac:dyDescent="0.15">
      <c r="V127"/>
      <c r="W127"/>
      <c r="X127"/>
      <c r="Y127"/>
    </row>
    <row r="128" spans="22:25" x14ac:dyDescent="0.15">
      <c r="V128"/>
      <c r="W128"/>
      <c r="X128"/>
      <c r="Y128"/>
    </row>
    <row r="129" spans="22:25" x14ac:dyDescent="0.15">
      <c r="V129"/>
      <c r="W129"/>
      <c r="X129"/>
      <c r="Y129"/>
    </row>
    <row r="130" spans="22:25" x14ac:dyDescent="0.15">
      <c r="V130"/>
      <c r="W130"/>
      <c r="X130"/>
      <c r="Y130"/>
    </row>
    <row r="131" spans="22:25" x14ac:dyDescent="0.15">
      <c r="V131"/>
      <c r="W131"/>
      <c r="X131"/>
      <c r="Y131"/>
    </row>
    <row r="132" spans="22:25" x14ac:dyDescent="0.15">
      <c r="V132"/>
      <c r="W132"/>
      <c r="X132"/>
      <c r="Y132"/>
    </row>
    <row r="133" spans="22:25" x14ac:dyDescent="0.15">
      <c r="V133"/>
      <c r="W133"/>
      <c r="X133"/>
      <c r="Y133"/>
    </row>
    <row r="134" spans="22:25" x14ac:dyDescent="0.15">
      <c r="V134"/>
      <c r="W134"/>
      <c r="X134"/>
      <c r="Y134"/>
    </row>
    <row r="135" spans="22:25" x14ac:dyDescent="0.15">
      <c r="V135"/>
      <c r="W135"/>
      <c r="X135"/>
      <c r="Y135"/>
    </row>
    <row r="136" spans="22:25" x14ac:dyDescent="0.15">
      <c r="V136"/>
      <c r="W136"/>
      <c r="X136"/>
      <c r="Y136"/>
    </row>
    <row r="137" spans="22:25" x14ac:dyDescent="0.15">
      <c r="V137"/>
      <c r="W137"/>
      <c r="X137"/>
      <c r="Y137"/>
    </row>
    <row r="138" spans="22:25" x14ac:dyDescent="0.15">
      <c r="V138"/>
      <c r="W138"/>
      <c r="X138"/>
      <c r="Y138"/>
    </row>
    <row r="139" spans="22:25" x14ac:dyDescent="0.15">
      <c r="V139"/>
      <c r="W139"/>
      <c r="X139"/>
      <c r="Y139"/>
    </row>
    <row r="140" spans="22:25" x14ac:dyDescent="0.15">
      <c r="V140"/>
      <c r="W140"/>
      <c r="X140"/>
      <c r="Y140"/>
    </row>
    <row r="141" spans="22:25" x14ac:dyDescent="0.15">
      <c r="V141"/>
      <c r="W141"/>
      <c r="X141"/>
      <c r="Y141"/>
    </row>
    <row r="142" spans="22:25" x14ac:dyDescent="0.15">
      <c r="V142"/>
      <c r="W142"/>
      <c r="X142"/>
      <c r="Y142"/>
    </row>
    <row r="143" spans="22:25" x14ac:dyDescent="0.15">
      <c r="V143"/>
      <c r="W143"/>
      <c r="X143"/>
      <c r="Y143"/>
    </row>
    <row r="144" spans="22:25" x14ac:dyDescent="0.15">
      <c r="V144"/>
      <c r="W144"/>
      <c r="X144"/>
      <c r="Y144"/>
    </row>
    <row r="145" spans="22:25" x14ac:dyDescent="0.15">
      <c r="V145"/>
      <c r="W145"/>
      <c r="X145"/>
      <c r="Y145"/>
    </row>
    <row r="146" spans="22:25" x14ac:dyDescent="0.15">
      <c r="V146"/>
      <c r="W146"/>
      <c r="X146"/>
      <c r="Y146"/>
    </row>
    <row r="147" spans="22:25" x14ac:dyDescent="0.15">
      <c r="V147"/>
      <c r="W147"/>
      <c r="X147"/>
      <c r="Y147"/>
    </row>
    <row r="148" spans="22:25" x14ac:dyDescent="0.15">
      <c r="V148"/>
      <c r="W148"/>
      <c r="X148"/>
      <c r="Y148"/>
    </row>
    <row r="149" spans="22:25" x14ac:dyDescent="0.15">
      <c r="V149"/>
      <c r="W149"/>
      <c r="X149"/>
      <c r="Y149"/>
    </row>
    <row r="150" spans="22:25" x14ac:dyDescent="0.15">
      <c r="V150"/>
      <c r="W150"/>
      <c r="X150"/>
      <c r="Y150"/>
    </row>
    <row r="151" spans="22:25" x14ac:dyDescent="0.15">
      <c r="V151"/>
      <c r="W151"/>
      <c r="X151"/>
      <c r="Y151"/>
    </row>
    <row r="152" spans="22:25" x14ac:dyDescent="0.15">
      <c r="V152"/>
      <c r="W152"/>
      <c r="X152"/>
      <c r="Y152"/>
    </row>
    <row r="153" spans="22:25" x14ac:dyDescent="0.15">
      <c r="V153"/>
      <c r="W153"/>
      <c r="X153"/>
      <c r="Y153"/>
    </row>
    <row r="154" spans="22:25" x14ac:dyDescent="0.15">
      <c r="V154"/>
      <c r="W154"/>
      <c r="X154"/>
      <c r="Y154"/>
    </row>
    <row r="155" spans="22:25" x14ac:dyDescent="0.15">
      <c r="V155"/>
      <c r="W155"/>
      <c r="X155"/>
      <c r="Y155"/>
    </row>
    <row r="156" spans="22:25" x14ac:dyDescent="0.15">
      <c r="V156"/>
      <c r="W156"/>
      <c r="X156"/>
      <c r="Y156"/>
    </row>
    <row r="157" spans="22:25" x14ac:dyDescent="0.15">
      <c r="V157"/>
      <c r="W157"/>
      <c r="X157"/>
      <c r="Y157"/>
    </row>
    <row r="158" spans="22:25" x14ac:dyDescent="0.15">
      <c r="V158"/>
      <c r="W158"/>
      <c r="X158"/>
      <c r="Y158"/>
    </row>
    <row r="159" spans="22:25" x14ac:dyDescent="0.15">
      <c r="V159"/>
      <c r="W159"/>
      <c r="X159"/>
      <c r="Y159"/>
    </row>
    <row r="160" spans="22:25" x14ac:dyDescent="0.15">
      <c r="V160"/>
      <c r="W160"/>
      <c r="X160"/>
      <c r="Y160"/>
    </row>
    <row r="161" spans="22:25" x14ac:dyDescent="0.15">
      <c r="V161"/>
      <c r="W161"/>
      <c r="X161"/>
      <c r="Y161"/>
    </row>
    <row r="162" spans="22:25" x14ac:dyDescent="0.15">
      <c r="V162"/>
      <c r="W162"/>
      <c r="X162"/>
      <c r="Y162"/>
    </row>
    <row r="163" spans="22:25" x14ac:dyDescent="0.15">
      <c r="V163"/>
      <c r="W163"/>
      <c r="X163"/>
      <c r="Y163"/>
    </row>
    <row r="164" spans="22:25" x14ac:dyDescent="0.15">
      <c r="V164"/>
      <c r="W164"/>
      <c r="X164"/>
      <c r="Y164"/>
    </row>
    <row r="165" spans="22:25" x14ac:dyDescent="0.15">
      <c r="V165"/>
      <c r="W165"/>
      <c r="X165"/>
      <c r="Y165"/>
    </row>
    <row r="166" spans="22:25" x14ac:dyDescent="0.15">
      <c r="V166"/>
      <c r="W166"/>
      <c r="X166"/>
      <c r="Y166"/>
    </row>
    <row r="167" spans="22:25" x14ac:dyDescent="0.15">
      <c r="V167"/>
      <c r="W167"/>
      <c r="X167"/>
      <c r="Y167"/>
    </row>
    <row r="168" spans="22:25" x14ac:dyDescent="0.15">
      <c r="V168"/>
      <c r="W168"/>
      <c r="X168"/>
      <c r="Y168"/>
    </row>
    <row r="169" spans="22:25" x14ac:dyDescent="0.15">
      <c r="V169"/>
      <c r="W169"/>
      <c r="X169"/>
      <c r="Y169"/>
    </row>
    <row r="170" spans="22:25" x14ac:dyDescent="0.15">
      <c r="V170"/>
      <c r="W170"/>
      <c r="X170"/>
      <c r="Y170"/>
    </row>
    <row r="171" spans="22:25" x14ac:dyDescent="0.15">
      <c r="V171"/>
      <c r="W171"/>
      <c r="X171"/>
      <c r="Y171"/>
    </row>
    <row r="172" spans="22:25" x14ac:dyDescent="0.15">
      <c r="V172"/>
      <c r="W172"/>
      <c r="X172"/>
      <c r="Y172"/>
    </row>
    <row r="173" spans="22:25" x14ac:dyDescent="0.15">
      <c r="V173"/>
      <c r="W173"/>
      <c r="X173"/>
      <c r="Y173"/>
    </row>
    <row r="174" spans="22:25" x14ac:dyDescent="0.15">
      <c r="V174"/>
      <c r="W174"/>
      <c r="X174"/>
      <c r="Y174"/>
    </row>
    <row r="175" spans="22:25" x14ac:dyDescent="0.15">
      <c r="V175"/>
      <c r="W175"/>
      <c r="X175"/>
      <c r="Y175"/>
    </row>
    <row r="176" spans="22:25" x14ac:dyDescent="0.15">
      <c r="V176"/>
      <c r="W176"/>
      <c r="X176"/>
      <c r="Y176"/>
    </row>
    <row r="177" spans="22:25" x14ac:dyDescent="0.15">
      <c r="V177"/>
      <c r="W177"/>
      <c r="X177"/>
      <c r="Y177"/>
    </row>
    <row r="178" spans="22:25" x14ac:dyDescent="0.15">
      <c r="V178"/>
      <c r="W178"/>
      <c r="X178"/>
      <c r="Y178"/>
    </row>
    <row r="179" spans="22:25" x14ac:dyDescent="0.15">
      <c r="V179"/>
      <c r="W179"/>
      <c r="X179"/>
      <c r="Y179"/>
    </row>
    <row r="180" spans="22:25" x14ac:dyDescent="0.15">
      <c r="V180"/>
      <c r="W180"/>
      <c r="X180"/>
      <c r="Y180"/>
    </row>
    <row r="181" spans="22:25" x14ac:dyDescent="0.15">
      <c r="V181"/>
      <c r="W181"/>
      <c r="X181"/>
      <c r="Y181"/>
    </row>
    <row r="182" spans="22:25" x14ac:dyDescent="0.15">
      <c r="V182"/>
      <c r="W182"/>
      <c r="X182"/>
      <c r="Y182"/>
    </row>
    <row r="183" spans="22:25" x14ac:dyDescent="0.15">
      <c r="V183"/>
      <c r="W183"/>
      <c r="X183"/>
      <c r="Y183"/>
    </row>
    <row r="184" spans="22:25" x14ac:dyDescent="0.15">
      <c r="V184"/>
      <c r="W184"/>
      <c r="X184"/>
      <c r="Y184"/>
    </row>
    <row r="185" spans="22:25" x14ac:dyDescent="0.15">
      <c r="V185"/>
      <c r="W185"/>
      <c r="X185"/>
      <c r="Y185"/>
    </row>
    <row r="186" spans="22:25" x14ac:dyDescent="0.15">
      <c r="V186"/>
      <c r="W186"/>
      <c r="X186"/>
      <c r="Y186"/>
    </row>
    <row r="187" spans="22:25" x14ac:dyDescent="0.15">
      <c r="V187"/>
      <c r="W187"/>
      <c r="X187"/>
      <c r="Y187"/>
    </row>
    <row r="188" spans="22:25" x14ac:dyDescent="0.15">
      <c r="V188"/>
      <c r="W188"/>
      <c r="X188"/>
      <c r="Y188"/>
    </row>
    <row r="189" spans="22:25" x14ac:dyDescent="0.15">
      <c r="V189"/>
      <c r="W189"/>
      <c r="X189"/>
      <c r="Y189"/>
    </row>
    <row r="190" spans="22:25" x14ac:dyDescent="0.15">
      <c r="V190"/>
      <c r="W190"/>
      <c r="X190"/>
      <c r="Y190"/>
    </row>
    <row r="191" spans="22:25" x14ac:dyDescent="0.15">
      <c r="V191"/>
      <c r="W191"/>
      <c r="X191"/>
      <c r="Y191"/>
    </row>
    <row r="192" spans="22:25" x14ac:dyDescent="0.15">
      <c r="V192"/>
      <c r="W192"/>
      <c r="X192"/>
      <c r="Y192"/>
    </row>
    <row r="193" spans="22:25" x14ac:dyDescent="0.15">
      <c r="V193"/>
      <c r="W193"/>
      <c r="X193"/>
      <c r="Y193"/>
    </row>
    <row r="194" spans="22:25" x14ac:dyDescent="0.15">
      <c r="V194"/>
      <c r="W194"/>
      <c r="X194"/>
      <c r="Y194"/>
    </row>
    <row r="195" spans="22:25" x14ac:dyDescent="0.15">
      <c r="V195"/>
      <c r="W195"/>
      <c r="X195"/>
      <c r="Y195"/>
    </row>
    <row r="196" spans="22:25" x14ac:dyDescent="0.15">
      <c r="V196"/>
      <c r="W196"/>
      <c r="X196"/>
      <c r="Y196"/>
    </row>
    <row r="197" spans="22:25" x14ac:dyDescent="0.15">
      <c r="V197"/>
      <c r="W197"/>
      <c r="X197"/>
      <c r="Y197"/>
    </row>
    <row r="198" spans="22:25" x14ac:dyDescent="0.15">
      <c r="V198"/>
      <c r="W198"/>
      <c r="X198"/>
      <c r="Y198"/>
    </row>
    <row r="199" spans="22:25" x14ac:dyDescent="0.15">
      <c r="V199"/>
      <c r="W199"/>
      <c r="X199"/>
      <c r="Y199"/>
    </row>
    <row r="200" spans="22:25" x14ac:dyDescent="0.15">
      <c r="V200"/>
      <c r="W200"/>
      <c r="X200"/>
      <c r="Y200"/>
    </row>
    <row r="201" spans="22:25" x14ac:dyDescent="0.15">
      <c r="V201"/>
      <c r="W201"/>
      <c r="X201"/>
      <c r="Y201"/>
    </row>
    <row r="202" spans="22:25" x14ac:dyDescent="0.15">
      <c r="V202"/>
      <c r="W202"/>
      <c r="X202"/>
      <c r="Y202"/>
    </row>
    <row r="203" spans="22:25" x14ac:dyDescent="0.15">
      <c r="V203"/>
      <c r="W203"/>
      <c r="X203"/>
      <c r="Y203"/>
    </row>
    <row r="204" spans="22:25" x14ac:dyDescent="0.15">
      <c r="V204"/>
      <c r="W204"/>
      <c r="X204"/>
      <c r="Y204"/>
    </row>
    <row r="205" spans="22:25" x14ac:dyDescent="0.15">
      <c r="V205"/>
      <c r="W205"/>
      <c r="X205"/>
      <c r="Y205"/>
    </row>
    <row r="206" spans="22:25" x14ac:dyDescent="0.15">
      <c r="V206"/>
      <c r="W206"/>
      <c r="X206"/>
      <c r="Y206"/>
    </row>
    <row r="207" spans="22:25" x14ac:dyDescent="0.15">
      <c r="V207"/>
      <c r="W207"/>
      <c r="X207"/>
      <c r="Y207"/>
    </row>
    <row r="208" spans="22:25" x14ac:dyDescent="0.15">
      <c r="V208"/>
      <c r="W208"/>
      <c r="X208"/>
      <c r="Y208"/>
    </row>
    <row r="209" spans="22:25" x14ac:dyDescent="0.15">
      <c r="V209"/>
      <c r="W209"/>
      <c r="X209"/>
      <c r="Y209"/>
    </row>
    <row r="210" spans="22:25" x14ac:dyDescent="0.15">
      <c r="V210"/>
      <c r="W210"/>
      <c r="X210"/>
      <c r="Y210"/>
    </row>
    <row r="211" spans="22:25" x14ac:dyDescent="0.15">
      <c r="V211"/>
      <c r="W211"/>
      <c r="X211"/>
      <c r="Y211"/>
    </row>
    <row r="212" spans="22:25" x14ac:dyDescent="0.15">
      <c r="V212"/>
      <c r="W212"/>
      <c r="X212"/>
      <c r="Y212"/>
    </row>
    <row r="213" spans="22:25" x14ac:dyDescent="0.15">
      <c r="V213"/>
      <c r="W213"/>
      <c r="X213"/>
      <c r="Y213"/>
    </row>
    <row r="214" spans="22:25" x14ac:dyDescent="0.15">
      <c r="V214"/>
      <c r="W214"/>
      <c r="X214"/>
      <c r="Y214"/>
    </row>
    <row r="215" spans="22:25" x14ac:dyDescent="0.15">
      <c r="V215"/>
      <c r="W215"/>
      <c r="X215"/>
      <c r="Y215"/>
    </row>
    <row r="216" spans="22:25" x14ac:dyDescent="0.15">
      <c r="V216"/>
      <c r="W216"/>
      <c r="X216"/>
      <c r="Y216"/>
    </row>
    <row r="217" spans="22:25" x14ac:dyDescent="0.15">
      <c r="V217"/>
      <c r="W217"/>
      <c r="X217"/>
      <c r="Y217"/>
    </row>
    <row r="218" spans="22:25" x14ac:dyDescent="0.15">
      <c r="V218"/>
      <c r="W218"/>
      <c r="X218"/>
      <c r="Y218"/>
    </row>
    <row r="219" spans="22:25" x14ac:dyDescent="0.15">
      <c r="V219"/>
      <c r="W219"/>
      <c r="X219"/>
      <c r="Y219"/>
    </row>
    <row r="220" spans="22:25" x14ac:dyDescent="0.15">
      <c r="V220"/>
      <c r="W220"/>
      <c r="X220"/>
      <c r="Y220"/>
    </row>
    <row r="221" spans="22:25" x14ac:dyDescent="0.15">
      <c r="V221"/>
      <c r="W221"/>
      <c r="X221"/>
      <c r="Y221"/>
    </row>
    <row r="222" spans="22:25" x14ac:dyDescent="0.15">
      <c r="V222"/>
      <c r="W222"/>
      <c r="X222"/>
      <c r="Y222"/>
    </row>
    <row r="223" spans="22:25" x14ac:dyDescent="0.15">
      <c r="V223"/>
      <c r="W223"/>
      <c r="X223"/>
      <c r="Y223"/>
    </row>
    <row r="224" spans="22:25" x14ac:dyDescent="0.15">
      <c r="V224"/>
      <c r="W224"/>
      <c r="X224"/>
      <c r="Y224"/>
    </row>
    <row r="225" spans="22:25" x14ac:dyDescent="0.15">
      <c r="V225"/>
      <c r="W225"/>
      <c r="X225"/>
      <c r="Y225"/>
    </row>
    <row r="226" spans="22:25" x14ac:dyDescent="0.15">
      <c r="V226"/>
      <c r="W226"/>
      <c r="X226"/>
      <c r="Y226"/>
    </row>
    <row r="227" spans="22:25" x14ac:dyDescent="0.15">
      <c r="V227"/>
      <c r="W227"/>
      <c r="X227"/>
      <c r="Y227"/>
    </row>
    <row r="228" spans="22:25" x14ac:dyDescent="0.15">
      <c r="V228"/>
      <c r="W228"/>
      <c r="X228"/>
      <c r="Y228"/>
    </row>
    <row r="229" spans="22:25" x14ac:dyDescent="0.15">
      <c r="V229"/>
      <c r="W229"/>
      <c r="X229"/>
      <c r="Y229"/>
    </row>
    <row r="230" spans="22:25" x14ac:dyDescent="0.15">
      <c r="V230"/>
      <c r="W230"/>
      <c r="X230"/>
      <c r="Y230"/>
    </row>
    <row r="231" spans="22:25" x14ac:dyDescent="0.15">
      <c r="V231"/>
      <c r="W231"/>
      <c r="X231"/>
      <c r="Y231"/>
    </row>
    <row r="232" spans="22:25" x14ac:dyDescent="0.15">
      <c r="V232"/>
      <c r="W232"/>
      <c r="X232"/>
      <c r="Y232"/>
    </row>
    <row r="233" spans="22:25" x14ac:dyDescent="0.15">
      <c r="V233"/>
      <c r="W233"/>
      <c r="X233"/>
      <c r="Y233"/>
    </row>
    <row r="234" spans="22:25" x14ac:dyDescent="0.15">
      <c r="V234"/>
      <c r="W234"/>
      <c r="X234"/>
      <c r="Y234"/>
    </row>
    <row r="235" spans="22:25" x14ac:dyDescent="0.15">
      <c r="V235"/>
      <c r="W235"/>
      <c r="X235"/>
      <c r="Y235"/>
    </row>
    <row r="236" spans="22:25" x14ac:dyDescent="0.15">
      <c r="V236"/>
      <c r="W236"/>
      <c r="X236"/>
      <c r="Y236"/>
    </row>
    <row r="237" spans="22:25" x14ac:dyDescent="0.15">
      <c r="V237"/>
      <c r="W237"/>
      <c r="X237"/>
      <c r="Y237"/>
    </row>
    <row r="238" spans="22:25" x14ac:dyDescent="0.15">
      <c r="V238"/>
      <c r="W238"/>
      <c r="X238"/>
      <c r="Y238"/>
    </row>
    <row r="239" spans="22:25" x14ac:dyDescent="0.15">
      <c r="V239"/>
      <c r="W239"/>
      <c r="X239"/>
      <c r="Y239"/>
    </row>
    <row r="240" spans="22:25" x14ac:dyDescent="0.15">
      <c r="V240"/>
      <c r="W240"/>
      <c r="X240"/>
      <c r="Y240"/>
    </row>
    <row r="241" spans="22:25" x14ac:dyDescent="0.15">
      <c r="V241"/>
      <c r="W241"/>
      <c r="X241"/>
      <c r="Y241"/>
    </row>
    <row r="242" spans="22:25" x14ac:dyDescent="0.15">
      <c r="V242"/>
      <c r="W242"/>
      <c r="X242"/>
      <c r="Y242"/>
    </row>
    <row r="243" spans="22:25" x14ac:dyDescent="0.15">
      <c r="V243"/>
      <c r="W243"/>
      <c r="X243"/>
      <c r="Y243"/>
    </row>
    <row r="244" spans="22:25" x14ac:dyDescent="0.15">
      <c r="V244"/>
      <c r="W244"/>
      <c r="X244"/>
      <c r="Y244"/>
    </row>
    <row r="245" spans="22:25" x14ac:dyDescent="0.15">
      <c r="V245"/>
      <c r="W245"/>
      <c r="X245"/>
      <c r="Y245"/>
    </row>
    <row r="246" spans="22:25" x14ac:dyDescent="0.15">
      <c r="V246"/>
      <c r="W246"/>
      <c r="X246"/>
      <c r="Y246"/>
    </row>
    <row r="247" spans="22:25" x14ac:dyDescent="0.15">
      <c r="V247"/>
      <c r="W247"/>
      <c r="X247"/>
      <c r="Y247"/>
    </row>
    <row r="248" spans="22:25" x14ac:dyDescent="0.15">
      <c r="V248"/>
      <c r="W248"/>
      <c r="X248"/>
      <c r="Y248"/>
    </row>
    <row r="249" spans="22:25" x14ac:dyDescent="0.15">
      <c r="V249"/>
      <c r="W249"/>
      <c r="X249"/>
      <c r="Y249"/>
    </row>
    <row r="250" spans="22:25" x14ac:dyDescent="0.15">
      <c r="V250"/>
      <c r="W250"/>
      <c r="X250"/>
      <c r="Y250"/>
    </row>
    <row r="251" spans="22:25" x14ac:dyDescent="0.15">
      <c r="V251"/>
      <c r="W251"/>
      <c r="X251"/>
      <c r="Y251"/>
    </row>
    <row r="252" spans="22:25" x14ac:dyDescent="0.15">
      <c r="V252"/>
      <c r="W252"/>
      <c r="X252"/>
      <c r="Y252"/>
    </row>
    <row r="253" spans="22:25" x14ac:dyDescent="0.15">
      <c r="V253"/>
      <c r="W253"/>
      <c r="X253"/>
      <c r="Y253"/>
    </row>
    <row r="254" spans="22:25" x14ac:dyDescent="0.15">
      <c r="V254"/>
      <c r="W254"/>
      <c r="X254"/>
      <c r="Y254"/>
    </row>
    <row r="255" spans="22:25" x14ac:dyDescent="0.15">
      <c r="V255"/>
      <c r="W255"/>
      <c r="X255"/>
      <c r="Y255"/>
    </row>
    <row r="256" spans="22:25" x14ac:dyDescent="0.15">
      <c r="V256"/>
      <c r="W256"/>
      <c r="X256"/>
      <c r="Y256"/>
    </row>
    <row r="257" spans="22:25" x14ac:dyDescent="0.15">
      <c r="V257"/>
      <c r="W257"/>
      <c r="X257"/>
      <c r="Y257"/>
    </row>
    <row r="258" spans="22:25" x14ac:dyDescent="0.15">
      <c r="V258"/>
      <c r="W258"/>
      <c r="X258"/>
      <c r="Y258"/>
    </row>
    <row r="259" spans="22:25" x14ac:dyDescent="0.15">
      <c r="V259"/>
      <c r="W259"/>
      <c r="X259"/>
      <c r="Y259"/>
    </row>
    <row r="260" spans="22:25" x14ac:dyDescent="0.15">
      <c r="V260"/>
      <c r="W260"/>
      <c r="X260"/>
      <c r="Y260"/>
    </row>
    <row r="261" spans="22:25" x14ac:dyDescent="0.15">
      <c r="V261"/>
      <c r="W261"/>
      <c r="X261"/>
      <c r="Y261"/>
    </row>
    <row r="262" spans="22:25" x14ac:dyDescent="0.15">
      <c r="V262"/>
      <c r="W262"/>
      <c r="X262"/>
      <c r="Y262"/>
    </row>
    <row r="263" spans="22:25" x14ac:dyDescent="0.15">
      <c r="V263"/>
      <c r="W263"/>
      <c r="X263"/>
      <c r="Y263"/>
    </row>
    <row r="264" spans="22:25" x14ac:dyDescent="0.15">
      <c r="V264"/>
      <c r="W264"/>
      <c r="X264"/>
      <c r="Y264"/>
    </row>
    <row r="265" spans="22:25" x14ac:dyDescent="0.15">
      <c r="V265"/>
      <c r="W265"/>
      <c r="X265"/>
      <c r="Y265"/>
    </row>
    <row r="266" spans="22:25" x14ac:dyDescent="0.15">
      <c r="V266"/>
      <c r="W266"/>
      <c r="X266"/>
      <c r="Y266"/>
    </row>
    <row r="267" spans="22:25" x14ac:dyDescent="0.15">
      <c r="V267"/>
      <c r="W267"/>
      <c r="X267"/>
      <c r="Y267"/>
    </row>
    <row r="268" spans="22:25" x14ac:dyDescent="0.15">
      <c r="V268"/>
      <c r="W268"/>
      <c r="X268"/>
      <c r="Y268"/>
    </row>
    <row r="269" spans="22:25" x14ac:dyDescent="0.15">
      <c r="V269"/>
      <c r="W269"/>
      <c r="X269"/>
      <c r="Y269"/>
    </row>
    <row r="270" spans="22:25" x14ac:dyDescent="0.15">
      <c r="V270"/>
      <c r="W270"/>
      <c r="X270"/>
      <c r="Y270"/>
    </row>
    <row r="271" spans="22:25" x14ac:dyDescent="0.15">
      <c r="V271"/>
      <c r="W271"/>
      <c r="X271"/>
      <c r="Y271"/>
    </row>
    <row r="272" spans="22:25" x14ac:dyDescent="0.15">
      <c r="V272"/>
      <c r="W272"/>
      <c r="X272"/>
      <c r="Y272"/>
    </row>
    <row r="273" spans="22:25" x14ac:dyDescent="0.15">
      <c r="V273"/>
      <c r="W273"/>
      <c r="X273"/>
      <c r="Y273"/>
    </row>
    <row r="274" spans="22:25" x14ac:dyDescent="0.15">
      <c r="V274"/>
      <c r="W274"/>
      <c r="X274"/>
      <c r="Y274"/>
    </row>
    <row r="275" spans="22:25" x14ac:dyDescent="0.15">
      <c r="V275"/>
      <c r="W275"/>
      <c r="X275"/>
      <c r="Y275"/>
    </row>
    <row r="276" spans="22:25" x14ac:dyDescent="0.15">
      <c r="V276"/>
      <c r="W276"/>
      <c r="X276"/>
      <c r="Y276"/>
    </row>
    <row r="277" spans="22:25" x14ac:dyDescent="0.15">
      <c r="V277"/>
      <c r="W277"/>
      <c r="X277"/>
      <c r="Y277"/>
    </row>
    <row r="278" spans="22:25" x14ac:dyDescent="0.15">
      <c r="V278"/>
      <c r="W278"/>
      <c r="X278"/>
      <c r="Y278"/>
    </row>
    <row r="279" spans="22:25" x14ac:dyDescent="0.15">
      <c r="V279"/>
      <c r="W279"/>
      <c r="X279"/>
      <c r="Y279"/>
    </row>
    <row r="280" spans="22:25" x14ac:dyDescent="0.15">
      <c r="V280"/>
      <c r="W280"/>
      <c r="X280"/>
      <c r="Y280"/>
    </row>
    <row r="281" spans="22:25" x14ac:dyDescent="0.15">
      <c r="V281"/>
      <c r="W281"/>
      <c r="X281"/>
      <c r="Y281"/>
    </row>
    <row r="282" spans="22:25" x14ac:dyDescent="0.15">
      <c r="V282"/>
      <c r="W282"/>
      <c r="X282"/>
      <c r="Y282"/>
    </row>
    <row r="283" spans="22:25" x14ac:dyDescent="0.15">
      <c r="V283"/>
      <c r="W283"/>
      <c r="X283"/>
      <c r="Y283"/>
    </row>
    <row r="284" spans="22:25" x14ac:dyDescent="0.15">
      <c r="V284"/>
      <c r="W284"/>
      <c r="X284"/>
      <c r="Y284"/>
    </row>
    <row r="285" spans="22:25" x14ac:dyDescent="0.15">
      <c r="V285"/>
      <c r="W285"/>
      <c r="X285"/>
      <c r="Y285"/>
    </row>
    <row r="286" spans="22:25" x14ac:dyDescent="0.15">
      <c r="V286"/>
      <c r="W286"/>
      <c r="X286"/>
      <c r="Y286"/>
    </row>
    <row r="287" spans="22:25" x14ac:dyDescent="0.15">
      <c r="V287"/>
      <c r="W287"/>
      <c r="X287"/>
      <c r="Y287"/>
    </row>
    <row r="288" spans="22:25" x14ac:dyDescent="0.15">
      <c r="V288"/>
      <c r="W288"/>
      <c r="X288"/>
      <c r="Y288"/>
    </row>
    <row r="289" spans="22:25" x14ac:dyDescent="0.15">
      <c r="V289"/>
      <c r="W289"/>
      <c r="X289"/>
      <c r="Y289"/>
    </row>
    <row r="290" spans="22:25" x14ac:dyDescent="0.15">
      <c r="V290"/>
      <c r="W290"/>
      <c r="X290"/>
      <c r="Y290"/>
    </row>
    <row r="291" spans="22:25" x14ac:dyDescent="0.15">
      <c r="V291"/>
      <c r="W291"/>
      <c r="X291"/>
      <c r="Y291"/>
    </row>
    <row r="292" spans="22:25" x14ac:dyDescent="0.15">
      <c r="V292"/>
      <c r="W292"/>
      <c r="X292"/>
      <c r="Y292"/>
    </row>
    <row r="293" spans="22:25" x14ac:dyDescent="0.15">
      <c r="V293"/>
      <c r="W293"/>
      <c r="X293"/>
      <c r="Y293"/>
    </row>
    <row r="294" spans="22:25" x14ac:dyDescent="0.15">
      <c r="V294"/>
      <c r="W294"/>
      <c r="X294"/>
      <c r="Y294"/>
    </row>
    <row r="295" spans="22:25" x14ac:dyDescent="0.15">
      <c r="V295"/>
      <c r="W295"/>
      <c r="X295"/>
      <c r="Y295"/>
    </row>
    <row r="296" spans="22:25" x14ac:dyDescent="0.15">
      <c r="V296"/>
      <c r="W296"/>
      <c r="X296"/>
      <c r="Y296"/>
    </row>
    <row r="297" spans="22:25" x14ac:dyDescent="0.15">
      <c r="V297"/>
      <c r="W297"/>
      <c r="X297"/>
      <c r="Y297"/>
    </row>
    <row r="298" spans="22:25" x14ac:dyDescent="0.15">
      <c r="V298"/>
      <c r="W298"/>
      <c r="X298"/>
      <c r="Y298"/>
    </row>
    <row r="299" spans="22:25" x14ac:dyDescent="0.15">
      <c r="V299"/>
      <c r="W299"/>
      <c r="X299"/>
      <c r="Y299"/>
    </row>
    <row r="300" spans="22:25" x14ac:dyDescent="0.15">
      <c r="V300"/>
      <c r="W300"/>
      <c r="X300"/>
      <c r="Y300"/>
    </row>
    <row r="301" spans="22:25" x14ac:dyDescent="0.15">
      <c r="V301"/>
      <c r="W301"/>
      <c r="X301"/>
      <c r="Y301"/>
    </row>
    <row r="302" spans="22:25" x14ac:dyDescent="0.15">
      <c r="V302"/>
      <c r="W302"/>
      <c r="X302"/>
      <c r="Y302"/>
    </row>
    <row r="303" spans="22:25" x14ac:dyDescent="0.15">
      <c r="V303"/>
      <c r="W303"/>
      <c r="X303"/>
      <c r="Y303"/>
    </row>
    <row r="304" spans="22:25" x14ac:dyDescent="0.15">
      <c r="V304"/>
      <c r="W304"/>
      <c r="X304"/>
      <c r="Y304"/>
    </row>
    <row r="305" spans="22:25" x14ac:dyDescent="0.15">
      <c r="V305"/>
      <c r="W305"/>
      <c r="X305"/>
      <c r="Y305"/>
    </row>
    <row r="306" spans="22:25" x14ac:dyDescent="0.15">
      <c r="V306"/>
      <c r="W306"/>
      <c r="X306"/>
      <c r="Y306"/>
    </row>
    <row r="307" spans="22:25" x14ac:dyDescent="0.15">
      <c r="V307"/>
      <c r="W307"/>
      <c r="X307"/>
      <c r="Y307"/>
    </row>
    <row r="308" spans="22:25" x14ac:dyDescent="0.15">
      <c r="V308"/>
      <c r="W308"/>
      <c r="X308"/>
      <c r="Y308"/>
    </row>
    <row r="309" spans="22:25" x14ac:dyDescent="0.15">
      <c r="V309"/>
      <c r="W309"/>
      <c r="X309"/>
      <c r="Y309"/>
    </row>
    <row r="310" spans="22:25" x14ac:dyDescent="0.15">
      <c r="V310"/>
      <c r="W310"/>
      <c r="X310"/>
      <c r="Y310"/>
    </row>
    <row r="311" spans="22:25" x14ac:dyDescent="0.15">
      <c r="V311"/>
      <c r="W311"/>
      <c r="X311"/>
      <c r="Y311"/>
    </row>
    <row r="312" spans="22:25" x14ac:dyDescent="0.15">
      <c r="V312"/>
      <c r="W312"/>
      <c r="X312"/>
      <c r="Y312"/>
    </row>
    <row r="313" spans="22:25" x14ac:dyDescent="0.15">
      <c r="V313"/>
      <c r="W313"/>
      <c r="X313"/>
      <c r="Y313"/>
    </row>
    <row r="314" spans="22:25" x14ac:dyDescent="0.15">
      <c r="V314"/>
      <c r="W314"/>
      <c r="X314"/>
      <c r="Y314"/>
    </row>
    <row r="315" spans="22:25" x14ac:dyDescent="0.15">
      <c r="V315"/>
      <c r="W315"/>
      <c r="X315"/>
      <c r="Y315"/>
    </row>
    <row r="316" spans="22:25" x14ac:dyDescent="0.15">
      <c r="V316"/>
      <c r="W316"/>
      <c r="X316"/>
      <c r="Y316"/>
    </row>
    <row r="317" spans="22:25" x14ac:dyDescent="0.15">
      <c r="V317"/>
      <c r="W317"/>
      <c r="X317"/>
      <c r="Y317"/>
    </row>
    <row r="318" spans="22:25" x14ac:dyDescent="0.15">
      <c r="V318"/>
      <c r="W318"/>
      <c r="X318"/>
      <c r="Y318"/>
    </row>
    <row r="319" spans="22:25" x14ac:dyDescent="0.15">
      <c r="V319"/>
      <c r="W319"/>
      <c r="X319"/>
      <c r="Y319"/>
    </row>
    <row r="320" spans="22:25" x14ac:dyDescent="0.15">
      <c r="V320"/>
      <c r="W320"/>
      <c r="X320"/>
      <c r="Y320"/>
    </row>
    <row r="321" spans="22:25" x14ac:dyDescent="0.15">
      <c r="V321"/>
      <c r="W321"/>
      <c r="X321"/>
      <c r="Y321"/>
    </row>
    <row r="322" spans="22:25" x14ac:dyDescent="0.15">
      <c r="V322"/>
      <c r="W322"/>
      <c r="X322"/>
      <c r="Y322"/>
    </row>
    <row r="323" spans="22:25" x14ac:dyDescent="0.15">
      <c r="V323"/>
      <c r="W323"/>
      <c r="X323"/>
      <c r="Y323"/>
    </row>
    <row r="324" spans="22:25" x14ac:dyDescent="0.15">
      <c r="V324"/>
      <c r="W324"/>
      <c r="X324"/>
      <c r="Y324"/>
    </row>
    <row r="325" spans="22:25" x14ac:dyDescent="0.15">
      <c r="V325"/>
      <c r="W325"/>
      <c r="X325"/>
      <c r="Y325"/>
    </row>
    <row r="326" spans="22:25" x14ac:dyDescent="0.15">
      <c r="V326"/>
      <c r="W326"/>
      <c r="X326"/>
      <c r="Y326"/>
    </row>
    <row r="327" spans="22:25" x14ac:dyDescent="0.15">
      <c r="V327"/>
      <c r="W327"/>
      <c r="X327"/>
      <c r="Y327"/>
    </row>
    <row r="328" spans="22:25" x14ac:dyDescent="0.15">
      <c r="V328"/>
      <c r="W328"/>
      <c r="X328"/>
      <c r="Y328"/>
    </row>
    <row r="329" spans="22:25" x14ac:dyDescent="0.15">
      <c r="V329"/>
      <c r="W329"/>
      <c r="X329"/>
      <c r="Y329"/>
    </row>
    <row r="330" spans="22:25" x14ac:dyDescent="0.15">
      <c r="V330"/>
      <c r="W330"/>
      <c r="X330"/>
      <c r="Y330"/>
    </row>
    <row r="331" spans="22:25" x14ac:dyDescent="0.15">
      <c r="V331"/>
      <c r="W331"/>
      <c r="X331"/>
      <c r="Y331"/>
    </row>
    <row r="332" spans="22:25" x14ac:dyDescent="0.15">
      <c r="V332"/>
      <c r="W332"/>
      <c r="X332"/>
      <c r="Y332"/>
    </row>
    <row r="333" spans="22:25" x14ac:dyDescent="0.15">
      <c r="V333"/>
      <c r="W333"/>
      <c r="X333"/>
      <c r="Y333"/>
    </row>
    <row r="334" spans="22:25" x14ac:dyDescent="0.15">
      <c r="V334"/>
      <c r="W334"/>
      <c r="X334"/>
      <c r="Y334"/>
    </row>
    <row r="335" spans="22:25" x14ac:dyDescent="0.15">
      <c r="V335"/>
      <c r="W335"/>
      <c r="X335"/>
      <c r="Y335"/>
    </row>
    <row r="336" spans="22:25" x14ac:dyDescent="0.15">
      <c r="V336"/>
      <c r="W336"/>
      <c r="X336"/>
      <c r="Y336"/>
    </row>
    <row r="337" spans="22:25" x14ac:dyDescent="0.15">
      <c r="V337"/>
      <c r="W337"/>
      <c r="X337"/>
      <c r="Y337"/>
    </row>
    <row r="338" spans="22:25" x14ac:dyDescent="0.15">
      <c r="V338"/>
      <c r="W338"/>
      <c r="X338"/>
      <c r="Y338"/>
    </row>
    <row r="339" spans="22:25" x14ac:dyDescent="0.15">
      <c r="V339"/>
      <c r="W339"/>
      <c r="X339"/>
      <c r="Y339"/>
    </row>
    <row r="340" spans="22:25" x14ac:dyDescent="0.15">
      <c r="V340"/>
      <c r="W340"/>
      <c r="X340"/>
      <c r="Y340"/>
    </row>
    <row r="341" spans="22:25" x14ac:dyDescent="0.15">
      <c r="V341"/>
      <c r="W341"/>
      <c r="X341"/>
      <c r="Y341"/>
    </row>
    <row r="342" spans="22:25" x14ac:dyDescent="0.15">
      <c r="V342"/>
      <c r="W342"/>
      <c r="X342"/>
      <c r="Y342"/>
    </row>
    <row r="343" spans="22:25" x14ac:dyDescent="0.15">
      <c r="V343"/>
      <c r="W343"/>
      <c r="X343"/>
      <c r="Y343"/>
    </row>
    <row r="344" spans="22:25" x14ac:dyDescent="0.15">
      <c r="V344"/>
      <c r="W344"/>
      <c r="X344"/>
      <c r="Y344"/>
    </row>
    <row r="345" spans="22:25" x14ac:dyDescent="0.15">
      <c r="V345"/>
      <c r="W345"/>
      <c r="X345"/>
      <c r="Y345"/>
    </row>
    <row r="346" spans="22:25" x14ac:dyDescent="0.15">
      <c r="V346"/>
      <c r="W346"/>
      <c r="X346"/>
      <c r="Y346"/>
    </row>
    <row r="347" spans="22:25" x14ac:dyDescent="0.15">
      <c r="V347"/>
      <c r="W347"/>
      <c r="X347"/>
      <c r="Y347"/>
    </row>
    <row r="348" spans="22:25" x14ac:dyDescent="0.15">
      <c r="V348"/>
      <c r="W348"/>
      <c r="X348"/>
      <c r="Y348"/>
    </row>
    <row r="349" spans="22:25" x14ac:dyDescent="0.15">
      <c r="V349"/>
      <c r="W349"/>
      <c r="X349"/>
      <c r="Y349"/>
    </row>
    <row r="350" spans="22:25" x14ac:dyDescent="0.15">
      <c r="V350"/>
      <c r="W350"/>
      <c r="X350"/>
      <c r="Y350"/>
    </row>
    <row r="351" spans="22:25" x14ac:dyDescent="0.15">
      <c r="V351"/>
      <c r="W351"/>
      <c r="X351"/>
      <c r="Y351"/>
    </row>
    <row r="352" spans="22:25" x14ac:dyDescent="0.15">
      <c r="V352"/>
      <c r="W352"/>
      <c r="X352"/>
      <c r="Y352"/>
    </row>
    <row r="353" spans="22:25" x14ac:dyDescent="0.15">
      <c r="V353"/>
      <c r="W353"/>
      <c r="X353"/>
      <c r="Y353"/>
    </row>
    <row r="354" spans="22:25" x14ac:dyDescent="0.15">
      <c r="V354"/>
      <c r="W354"/>
      <c r="X354"/>
      <c r="Y354"/>
    </row>
    <row r="355" spans="22:25" x14ac:dyDescent="0.15">
      <c r="V355"/>
      <c r="W355"/>
      <c r="X355"/>
      <c r="Y355"/>
    </row>
    <row r="356" spans="22:25" x14ac:dyDescent="0.15">
      <c r="V356"/>
      <c r="W356"/>
      <c r="X356"/>
      <c r="Y356"/>
    </row>
    <row r="357" spans="22:25" x14ac:dyDescent="0.15">
      <c r="V357"/>
      <c r="W357"/>
      <c r="X357"/>
      <c r="Y357"/>
    </row>
    <row r="358" spans="22:25" x14ac:dyDescent="0.15">
      <c r="V358"/>
      <c r="W358"/>
      <c r="X358"/>
      <c r="Y358"/>
    </row>
    <row r="359" spans="22:25" x14ac:dyDescent="0.15">
      <c r="V359"/>
      <c r="W359"/>
      <c r="X359"/>
      <c r="Y359"/>
    </row>
    <row r="360" spans="22:25" x14ac:dyDescent="0.15">
      <c r="V360"/>
      <c r="W360"/>
      <c r="X360"/>
      <c r="Y360"/>
    </row>
    <row r="361" spans="22:25" x14ac:dyDescent="0.15">
      <c r="V361"/>
      <c r="W361"/>
      <c r="X361"/>
      <c r="Y361"/>
    </row>
    <row r="362" spans="22:25" x14ac:dyDescent="0.15">
      <c r="V362"/>
      <c r="W362"/>
      <c r="X362"/>
      <c r="Y362"/>
    </row>
    <row r="363" spans="22:25" x14ac:dyDescent="0.15">
      <c r="V363"/>
      <c r="W363"/>
      <c r="X363"/>
      <c r="Y363"/>
    </row>
    <row r="364" spans="22:25" x14ac:dyDescent="0.15">
      <c r="V364"/>
      <c r="W364"/>
      <c r="X364"/>
      <c r="Y364"/>
    </row>
    <row r="365" spans="22:25" x14ac:dyDescent="0.15">
      <c r="V365"/>
      <c r="W365"/>
      <c r="X365"/>
      <c r="Y365"/>
    </row>
    <row r="366" spans="22:25" x14ac:dyDescent="0.15">
      <c r="V366"/>
      <c r="W366"/>
      <c r="X366"/>
      <c r="Y366"/>
    </row>
    <row r="367" spans="22:25" x14ac:dyDescent="0.15">
      <c r="V367"/>
      <c r="W367"/>
      <c r="X367"/>
      <c r="Y367"/>
    </row>
    <row r="368" spans="22:25" x14ac:dyDescent="0.15">
      <c r="V368"/>
      <c r="W368"/>
      <c r="X368"/>
      <c r="Y368"/>
    </row>
    <row r="369" spans="22:25" x14ac:dyDescent="0.15">
      <c r="V369"/>
      <c r="W369"/>
      <c r="X369"/>
      <c r="Y369"/>
    </row>
    <row r="370" spans="22:25" x14ac:dyDescent="0.15">
      <c r="V370"/>
      <c r="W370"/>
      <c r="X370"/>
      <c r="Y370"/>
    </row>
    <row r="371" spans="22:25" x14ac:dyDescent="0.15">
      <c r="V371"/>
      <c r="W371"/>
      <c r="X371"/>
      <c r="Y371"/>
    </row>
    <row r="372" spans="22:25" x14ac:dyDescent="0.15">
      <c r="V372"/>
      <c r="W372"/>
      <c r="X372"/>
      <c r="Y372"/>
    </row>
    <row r="373" spans="22:25" x14ac:dyDescent="0.15">
      <c r="V373"/>
      <c r="W373"/>
      <c r="X373"/>
      <c r="Y373"/>
    </row>
    <row r="374" spans="22:25" x14ac:dyDescent="0.15">
      <c r="V374"/>
      <c r="W374"/>
      <c r="X374"/>
      <c r="Y374"/>
    </row>
    <row r="375" spans="22:25" x14ac:dyDescent="0.15">
      <c r="V375"/>
      <c r="W375"/>
      <c r="X375"/>
      <c r="Y375"/>
    </row>
    <row r="376" spans="22:25" x14ac:dyDescent="0.15">
      <c r="V376"/>
      <c r="W376"/>
      <c r="X376"/>
      <c r="Y376"/>
    </row>
    <row r="377" spans="22:25" x14ac:dyDescent="0.15">
      <c r="V377"/>
      <c r="W377"/>
      <c r="X377"/>
      <c r="Y377"/>
    </row>
    <row r="378" spans="22:25" x14ac:dyDescent="0.15">
      <c r="V378"/>
      <c r="W378"/>
      <c r="X378"/>
      <c r="Y378"/>
    </row>
    <row r="379" spans="22:25" x14ac:dyDescent="0.15">
      <c r="V379"/>
      <c r="W379"/>
      <c r="X379"/>
      <c r="Y379"/>
    </row>
    <row r="380" spans="22:25" x14ac:dyDescent="0.15">
      <c r="V380"/>
      <c r="W380"/>
      <c r="X380"/>
      <c r="Y380"/>
    </row>
    <row r="381" spans="22:25" x14ac:dyDescent="0.15">
      <c r="V381"/>
      <c r="W381"/>
      <c r="X381"/>
      <c r="Y381"/>
    </row>
    <row r="382" spans="22:25" x14ac:dyDescent="0.15">
      <c r="V382"/>
      <c r="W382"/>
      <c r="X382"/>
      <c r="Y382"/>
    </row>
    <row r="383" spans="22:25" x14ac:dyDescent="0.15">
      <c r="V383"/>
      <c r="W383"/>
      <c r="X383"/>
      <c r="Y383"/>
    </row>
    <row r="384" spans="22:25" x14ac:dyDescent="0.15">
      <c r="V384"/>
      <c r="W384"/>
      <c r="X384"/>
      <c r="Y384"/>
    </row>
    <row r="385" spans="22:25" x14ac:dyDescent="0.15">
      <c r="V385"/>
      <c r="W385"/>
      <c r="X385"/>
      <c r="Y385"/>
    </row>
    <row r="386" spans="22:25" x14ac:dyDescent="0.15">
      <c r="V386"/>
      <c r="W386"/>
      <c r="X386"/>
      <c r="Y386"/>
    </row>
    <row r="387" spans="22:25" x14ac:dyDescent="0.15">
      <c r="V387"/>
      <c r="W387"/>
      <c r="X387"/>
      <c r="Y387"/>
    </row>
    <row r="388" spans="22:25" x14ac:dyDescent="0.15">
      <c r="V388"/>
      <c r="W388"/>
      <c r="X388"/>
      <c r="Y388"/>
    </row>
    <row r="389" spans="22:25" x14ac:dyDescent="0.15">
      <c r="V389"/>
      <c r="W389"/>
      <c r="X389"/>
      <c r="Y389"/>
    </row>
    <row r="390" spans="22:25" x14ac:dyDescent="0.15">
      <c r="V390"/>
      <c r="W390"/>
      <c r="X390"/>
      <c r="Y390"/>
    </row>
    <row r="391" spans="22:25" x14ac:dyDescent="0.15">
      <c r="V391"/>
      <c r="W391"/>
      <c r="X391"/>
      <c r="Y391"/>
    </row>
    <row r="392" spans="22:25" x14ac:dyDescent="0.15">
      <c r="V392"/>
      <c r="W392"/>
      <c r="X392"/>
      <c r="Y392"/>
    </row>
    <row r="393" spans="22:25" x14ac:dyDescent="0.15">
      <c r="V393"/>
      <c r="W393"/>
      <c r="X393"/>
      <c r="Y393"/>
    </row>
    <row r="394" spans="22:25" x14ac:dyDescent="0.15">
      <c r="V394"/>
      <c r="W394"/>
      <c r="X394"/>
      <c r="Y394"/>
    </row>
    <row r="395" spans="22:25" x14ac:dyDescent="0.15">
      <c r="V395"/>
      <c r="W395"/>
      <c r="X395"/>
      <c r="Y395"/>
    </row>
    <row r="396" spans="22:25" x14ac:dyDescent="0.15">
      <c r="V396"/>
      <c r="W396"/>
      <c r="X396"/>
      <c r="Y396"/>
    </row>
    <row r="397" spans="22:25" x14ac:dyDescent="0.15">
      <c r="V397"/>
      <c r="W397"/>
      <c r="X397"/>
      <c r="Y397"/>
    </row>
    <row r="398" spans="22:25" x14ac:dyDescent="0.15">
      <c r="V398"/>
      <c r="W398"/>
      <c r="X398"/>
      <c r="Y398"/>
    </row>
    <row r="399" spans="22:25" x14ac:dyDescent="0.15">
      <c r="V399"/>
      <c r="W399"/>
      <c r="X399"/>
      <c r="Y399"/>
    </row>
    <row r="400" spans="22:25" x14ac:dyDescent="0.15">
      <c r="V400"/>
      <c r="W400"/>
      <c r="X400"/>
      <c r="Y400"/>
    </row>
    <row r="401" spans="22:25" x14ac:dyDescent="0.15">
      <c r="V401"/>
      <c r="W401"/>
      <c r="X401"/>
      <c r="Y401"/>
    </row>
    <row r="402" spans="22:25" x14ac:dyDescent="0.15">
      <c r="V402"/>
      <c r="W402"/>
      <c r="X402"/>
      <c r="Y402"/>
    </row>
    <row r="403" spans="22:25" x14ac:dyDescent="0.15">
      <c r="V403"/>
      <c r="W403"/>
      <c r="X403"/>
      <c r="Y403"/>
    </row>
    <row r="404" spans="22:25" x14ac:dyDescent="0.15">
      <c r="V404"/>
      <c r="W404"/>
      <c r="X404"/>
      <c r="Y404"/>
    </row>
    <row r="405" spans="22:25" x14ac:dyDescent="0.15">
      <c r="V405"/>
      <c r="W405"/>
      <c r="X405"/>
      <c r="Y405"/>
    </row>
    <row r="406" spans="22:25" x14ac:dyDescent="0.15">
      <c r="V406"/>
      <c r="W406"/>
      <c r="X406"/>
      <c r="Y406"/>
    </row>
    <row r="407" spans="22:25" x14ac:dyDescent="0.15">
      <c r="V407"/>
      <c r="W407"/>
      <c r="X407"/>
      <c r="Y407"/>
    </row>
    <row r="408" spans="22:25" x14ac:dyDescent="0.15">
      <c r="V408"/>
      <c r="W408"/>
      <c r="X408"/>
      <c r="Y408"/>
    </row>
    <row r="409" spans="22:25" x14ac:dyDescent="0.15">
      <c r="V409"/>
      <c r="W409"/>
      <c r="X409"/>
      <c r="Y409"/>
    </row>
    <row r="410" spans="22:25" x14ac:dyDescent="0.15">
      <c r="V410"/>
      <c r="W410"/>
      <c r="X410"/>
      <c r="Y410"/>
    </row>
    <row r="411" spans="22:25" x14ac:dyDescent="0.15">
      <c r="V411"/>
      <c r="W411"/>
      <c r="X411"/>
      <c r="Y411"/>
    </row>
    <row r="412" spans="22:25" x14ac:dyDescent="0.15">
      <c r="V412"/>
      <c r="W412"/>
      <c r="X412"/>
      <c r="Y412"/>
    </row>
    <row r="413" spans="22:25" x14ac:dyDescent="0.15">
      <c r="V413"/>
      <c r="W413"/>
      <c r="X413"/>
      <c r="Y413"/>
    </row>
    <row r="414" spans="22:25" x14ac:dyDescent="0.15">
      <c r="V414"/>
      <c r="W414"/>
      <c r="X414"/>
      <c r="Y414"/>
    </row>
    <row r="415" spans="22:25" x14ac:dyDescent="0.15">
      <c r="V415"/>
      <c r="W415"/>
      <c r="X415"/>
      <c r="Y415"/>
    </row>
    <row r="416" spans="22:25" x14ac:dyDescent="0.15">
      <c r="V416"/>
      <c r="W416"/>
      <c r="X416"/>
      <c r="Y416"/>
    </row>
    <row r="417" spans="22:25" x14ac:dyDescent="0.15">
      <c r="V417"/>
      <c r="W417"/>
      <c r="X417"/>
      <c r="Y417"/>
    </row>
    <row r="418" spans="22:25" x14ac:dyDescent="0.15">
      <c r="V418"/>
      <c r="W418"/>
      <c r="X418"/>
      <c r="Y418"/>
    </row>
    <row r="419" spans="22:25" x14ac:dyDescent="0.15">
      <c r="V419"/>
      <c r="W419"/>
      <c r="X419"/>
      <c r="Y419"/>
    </row>
    <row r="420" spans="22:25" x14ac:dyDescent="0.15">
      <c r="V420"/>
      <c r="W420"/>
      <c r="X420"/>
      <c r="Y420"/>
    </row>
    <row r="421" spans="22:25" x14ac:dyDescent="0.15">
      <c r="V421"/>
      <c r="W421"/>
      <c r="X421"/>
      <c r="Y421"/>
    </row>
    <row r="422" spans="22:25" x14ac:dyDescent="0.15">
      <c r="V422"/>
      <c r="W422"/>
      <c r="X422"/>
      <c r="Y422"/>
    </row>
    <row r="423" spans="22:25" x14ac:dyDescent="0.15">
      <c r="V423"/>
      <c r="W423"/>
      <c r="X423"/>
      <c r="Y423"/>
    </row>
    <row r="424" spans="22:25" x14ac:dyDescent="0.15">
      <c r="V424"/>
      <c r="W424"/>
      <c r="X424"/>
      <c r="Y424"/>
    </row>
    <row r="425" spans="22:25" x14ac:dyDescent="0.15">
      <c r="V425"/>
      <c r="W425"/>
      <c r="X425"/>
      <c r="Y425"/>
    </row>
    <row r="426" spans="22:25" x14ac:dyDescent="0.15">
      <c r="V426"/>
      <c r="W426"/>
      <c r="X426"/>
      <c r="Y426"/>
    </row>
    <row r="427" spans="22:25" x14ac:dyDescent="0.15">
      <c r="V427"/>
      <c r="W427"/>
      <c r="X427"/>
      <c r="Y427"/>
    </row>
    <row r="428" spans="22:25" x14ac:dyDescent="0.15">
      <c r="V428"/>
      <c r="W428"/>
      <c r="X428"/>
      <c r="Y428"/>
    </row>
    <row r="429" spans="22:25" x14ac:dyDescent="0.15">
      <c r="V429"/>
      <c r="W429"/>
      <c r="X429"/>
      <c r="Y429"/>
    </row>
    <row r="430" spans="22:25" x14ac:dyDescent="0.15">
      <c r="V430"/>
      <c r="W430"/>
      <c r="X430"/>
      <c r="Y430"/>
    </row>
    <row r="431" spans="22:25" x14ac:dyDescent="0.15">
      <c r="V431"/>
      <c r="W431"/>
      <c r="X431"/>
      <c r="Y431"/>
    </row>
    <row r="432" spans="22:25" x14ac:dyDescent="0.15">
      <c r="V432"/>
      <c r="W432"/>
      <c r="X432"/>
      <c r="Y432"/>
    </row>
    <row r="433" spans="22:25" x14ac:dyDescent="0.15">
      <c r="V433"/>
      <c r="W433"/>
      <c r="X433"/>
      <c r="Y433"/>
    </row>
    <row r="434" spans="22:25" x14ac:dyDescent="0.15">
      <c r="V434"/>
      <c r="W434"/>
      <c r="X434"/>
      <c r="Y434"/>
    </row>
    <row r="435" spans="22:25" x14ac:dyDescent="0.15">
      <c r="V435"/>
      <c r="W435"/>
      <c r="X435"/>
      <c r="Y435"/>
    </row>
    <row r="436" spans="22:25" x14ac:dyDescent="0.15">
      <c r="V436"/>
      <c r="W436"/>
      <c r="X436"/>
      <c r="Y436"/>
    </row>
    <row r="437" spans="22:25" x14ac:dyDescent="0.15">
      <c r="V437"/>
      <c r="W437"/>
      <c r="X437"/>
      <c r="Y437"/>
    </row>
    <row r="438" spans="22:25" x14ac:dyDescent="0.15">
      <c r="V438"/>
      <c r="W438"/>
      <c r="X438"/>
      <c r="Y438"/>
    </row>
    <row r="439" spans="22:25" x14ac:dyDescent="0.15">
      <c r="V439"/>
      <c r="W439"/>
      <c r="X439"/>
      <c r="Y439"/>
    </row>
    <row r="440" spans="22:25" x14ac:dyDescent="0.15">
      <c r="V440"/>
      <c r="W440"/>
      <c r="X440"/>
      <c r="Y440"/>
    </row>
    <row r="441" spans="22:25" x14ac:dyDescent="0.15">
      <c r="V441"/>
      <c r="W441"/>
      <c r="X441"/>
      <c r="Y441"/>
    </row>
    <row r="442" spans="22:25" x14ac:dyDescent="0.15">
      <c r="V442"/>
      <c r="W442"/>
      <c r="X442"/>
      <c r="Y442"/>
    </row>
    <row r="443" spans="22:25" x14ac:dyDescent="0.15">
      <c r="V443"/>
      <c r="W443"/>
      <c r="X443"/>
      <c r="Y443"/>
    </row>
    <row r="444" spans="22:25" x14ac:dyDescent="0.15">
      <c r="V444"/>
      <c r="W444"/>
      <c r="X444"/>
      <c r="Y444"/>
    </row>
    <row r="445" spans="22:25" x14ac:dyDescent="0.15">
      <c r="V445"/>
      <c r="W445"/>
      <c r="X445"/>
      <c r="Y445"/>
    </row>
    <row r="446" spans="22:25" x14ac:dyDescent="0.15">
      <c r="V446"/>
      <c r="W446"/>
      <c r="X446"/>
      <c r="Y446"/>
    </row>
    <row r="447" spans="22:25" x14ac:dyDescent="0.15">
      <c r="V447"/>
      <c r="W447"/>
      <c r="X447"/>
      <c r="Y447"/>
    </row>
    <row r="448" spans="22:25" x14ac:dyDescent="0.15">
      <c r="V448"/>
      <c r="W448"/>
      <c r="X448"/>
      <c r="Y448"/>
    </row>
    <row r="449" spans="22:25" x14ac:dyDescent="0.15">
      <c r="V449"/>
      <c r="W449"/>
      <c r="X449"/>
      <c r="Y449"/>
    </row>
    <row r="450" spans="22:25" x14ac:dyDescent="0.15">
      <c r="V450"/>
      <c r="W450"/>
      <c r="X450"/>
      <c r="Y450"/>
    </row>
    <row r="451" spans="22:25" x14ac:dyDescent="0.15">
      <c r="V451"/>
      <c r="W451"/>
      <c r="X451"/>
      <c r="Y451"/>
    </row>
    <row r="452" spans="22:25" x14ac:dyDescent="0.15">
      <c r="V452"/>
      <c r="W452"/>
      <c r="X452"/>
      <c r="Y452"/>
    </row>
    <row r="453" spans="22:25" x14ac:dyDescent="0.15">
      <c r="V453"/>
      <c r="W453"/>
      <c r="X453"/>
      <c r="Y453"/>
    </row>
    <row r="454" spans="22:25" x14ac:dyDescent="0.15">
      <c r="V454"/>
      <c r="W454"/>
      <c r="X454"/>
      <c r="Y454"/>
    </row>
    <row r="455" spans="22:25" x14ac:dyDescent="0.15">
      <c r="V455"/>
      <c r="W455"/>
      <c r="X455"/>
      <c r="Y455"/>
    </row>
    <row r="456" spans="22:25" x14ac:dyDescent="0.15">
      <c r="V456"/>
      <c r="W456"/>
      <c r="X456"/>
      <c r="Y456"/>
    </row>
    <row r="457" spans="22:25" x14ac:dyDescent="0.15">
      <c r="V457"/>
      <c r="W457"/>
      <c r="X457"/>
      <c r="Y457"/>
    </row>
    <row r="458" spans="22:25" x14ac:dyDescent="0.15">
      <c r="V458"/>
      <c r="W458"/>
      <c r="X458"/>
      <c r="Y458"/>
    </row>
    <row r="459" spans="22:25" x14ac:dyDescent="0.15">
      <c r="V459"/>
      <c r="W459"/>
      <c r="X459"/>
      <c r="Y459"/>
    </row>
    <row r="460" spans="22:25" x14ac:dyDescent="0.15">
      <c r="V460"/>
      <c r="W460"/>
      <c r="X460"/>
      <c r="Y460"/>
    </row>
    <row r="461" spans="22:25" x14ac:dyDescent="0.15">
      <c r="V461"/>
      <c r="W461"/>
      <c r="X461"/>
      <c r="Y461"/>
    </row>
    <row r="462" spans="22:25" x14ac:dyDescent="0.15">
      <c r="V462"/>
      <c r="W462"/>
      <c r="X462"/>
      <c r="Y462"/>
    </row>
    <row r="463" spans="22:25" x14ac:dyDescent="0.15">
      <c r="V463"/>
      <c r="W463"/>
      <c r="X463"/>
      <c r="Y463"/>
    </row>
    <row r="464" spans="22:25" x14ac:dyDescent="0.15">
      <c r="V464"/>
      <c r="W464"/>
      <c r="X464"/>
      <c r="Y464"/>
    </row>
    <row r="465" spans="22:25" x14ac:dyDescent="0.15">
      <c r="V465"/>
      <c r="W465"/>
      <c r="X465"/>
      <c r="Y465"/>
    </row>
    <row r="466" spans="22:25" x14ac:dyDescent="0.15">
      <c r="V466"/>
      <c r="W466"/>
      <c r="X466"/>
      <c r="Y466"/>
    </row>
    <row r="467" spans="22:25" x14ac:dyDescent="0.15">
      <c r="V467"/>
      <c r="W467"/>
      <c r="X467"/>
      <c r="Y467"/>
    </row>
    <row r="468" spans="22:25" x14ac:dyDescent="0.15">
      <c r="V468"/>
      <c r="W468"/>
      <c r="X468"/>
      <c r="Y468"/>
    </row>
    <row r="469" spans="22:25" x14ac:dyDescent="0.15">
      <c r="V469"/>
      <c r="W469"/>
      <c r="X469"/>
      <c r="Y469"/>
    </row>
    <row r="470" spans="22:25" x14ac:dyDescent="0.15">
      <c r="V470"/>
      <c r="W470"/>
      <c r="X470"/>
      <c r="Y470"/>
    </row>
    <row r="471" spans="22:25" x14ac:dyDescent="0.15">
      <c r="V471"/>
      <c r="W471"/>
      <c r="X471"/>
      <c r="Y471"/>
    </row>
    <row r="472" spans="22:25" x14ac:dyDescent="0.15">
      <c r="V472"/>
      <c r="W472"/>
      <c r="X472"/>
      <c r="Y472"/>
    </row>
    <row r="473" spans="22:25" x14ac:dyDescent="0.15">
      <c r="V473"/>
      <c r="W473"/>
      <c r="X473"/>
      <c r="Y473"/>
    </row>
    <row r="474" spans="22:25" x14ac:dyDescent="0.15">
      <c r="V474"/>
      <c r="W474"/>
      <c r="X474"/>
      <c r="Y474"/>
    </row>
    <row r="475" spans="22:25" x14ac:dyDescent="0.15">
      <c r="V475"/>
      <c r="W475"/>
      <c r="X475"/>
      <c r="Y475"/>
    </row>
    <row r="476" spans="22:25" x14ac:dyDescent="0.15">
      <c r="V476"/>
      <c r="W476"/>
      <c r="X476"/>
      <c r="Y476"/>
    </row>
    <row r="477" spans="22:25" x14ac:dyDescent="0.15">
      <c r="V477"/>
      <c r="W477"/>
      <c r="X477"/>
      <c r="Y477"/>
    </row>
    <row r="478" spans="22:25" x14ac:dyDescent="0.15">
      <c r="V478"/>
      <c r="W478"/>
      <c r="X478"/>
      <c r="Y478"/>
    </row>
    <row r="479" spans="22:25" x14ac:dyDescent="0.15">
      <c r="V479"/>
      <c r="W479"/>
      <c r="X479"/>
      <c r="Y479"/>
    </row>
    <row r="480" spans="22:25" x14ac:dyDescent="0.15">
      <c r="V480"/>
      <c r="W480"/>
      <c r="X480"/>
      <c r="Y480"/>
    </row>
    <row r="481" spans="22:25" x14ac:dyDescent="0.15">
      <c r="V481"/>
      <c r="W481"/>
      <c r="X481"/>
      <c r="Y481"/>
    </row>
    <row r="482" spans="22:25" x14ac:dyDescent="0.15">
      <c r="V482"/>
      <c r="W482"/>
      <c r="X482"/>
      <c r="Y482"/>
    </row>
    <row r="483" spans="22:25" x14ac:dyDescent="0.15">
      <c r="V483"/>
      <c r="W483"/>
      <c r="X483"/>
      <c r="Y483"/>
    </row>
    <row r="484" spans="22:25" x14ac:dyDescent="0.15">
      <c r="V484"/>
      <c r="W484"/>
      <c r="X484"/>
      <c r="Y484"/>
    </row>
    <row r="485" spans="22:25" x14ac:dyDescent="0.15">
      <c r="V485"/>
      <c r="W485"/>
      <c r="X485"/>
      <c r="Y485"/>
    </row>
    <row r="486" spans="22:25" x14ac:dyDescent="0.15">
      <c r="V486"/>
      <c r="W486"/>
      <c r="X486"/>
      <c r="Y486"/>
    </row>
    <row r="487" spans="22:25" x14ac:dyDescent="0.15">
      <c r="V487"/>
      <c r="W487"/>
      <c r="X487"/>
      <c r="Y487"/>
    </row>
    <row r="488" spans="22:25" x14ac:dyDescent="0.15">
      <c r="V488"/>
      <c r="W488"/>
      <c r="X488"/>
      <c r="Y488"/>
    </row>
    <row r="489" spans="22:25" x14ac:dyDescent="0.15">
      <c r="V489"/>
      <c r="W489"/>
      <c r="X489"/>
      <c r="Y489"/>
    </row>
    <row r="490" spans="22:25" x14ac:dyDescent="0.15">
      <c r="V490"/>
      <c r="W490"/>
      <c r="X490"/>
      <c r="Y490"/>
    </row>
    <row r="491" spans="22:25" x14ac:dyDescent="0.15">
      <c r="V491"/>
      <c r="W491"/>
      <c r="X491"/>
      <c r="Y491"/>
    </row>
    <row r="492" spans="22:25" x14ac:dyDescent="0.15">
      <c r="V492"/>
      <c r="W492"/>
      <c r="X492"/>
      <c r="Y492"/>
    </row>
    <row r="493" spans="22:25" x14ac:dyDescent="0.15">
      <c r="V493"/>
      <c r="W493"/>
      <c r="X493"/>
      <c r="Y493"/>
    </row>
    <row r="494" spans="22:25" x14ac:dyDescent="0.15">
      <c r="V494"/>
      <c r="W494"/>
      <c r="X494"/>
      <c r="Y494"/>
    </row>
    <row r="495" spans="22:25" x14ac:dyDescent="0.15">
      <c r="V495"/>
      <c r="W495"/>
      <c r="X495"/>
      <c r="Y495"/>
    </row>
    <row r="496" spans="22:25" x14ac:dyDescent="0.15">
      <c r="V496"/>
      <c r="W496"/>
      <c r="X496"/>
      <c r="Y496"/>
    </row>
    <row r="497" spans="22:25" x14ac:dyDescent="0.15">
      <c r="V497"/>
      <c r="W497"/>
      <c r="X497"/>
      <c r="Y497"/>
    </row>
    <row r="498" spans="22:25" x14ac:dyDescent="0.15">
      <c r="V498"/>
      <c r="W498"/>
      <c r="X498"/>
      <c r="Y498"/>
    </row>
    <row r="499" spans="22:25" x14ac:dyDescent="0.15">
      <c r="V499"/>
      <c r="W499"/>
      <c r="X499"/>
      <c r="Y499"/>
    </row>
    <row r="500" spans="22:25" x14ac:dyDescent="0.15">
      <c r="V500"/>
      <c r="W500"/>
      <c r="X500"/>
      <c r="Y500"/>
    </row>
    <row r="501" spans="22:25" x14ac:dyDescent="0.15">
      <c r="V501"/>
      <c r="W501"/>
      <c r="X501"/>
      <c r="Y501"/>
    </row>
    <row r="502" spans="22:25" x14ac:dyDescent="0.15">
      <c r="V502"/>
      <c r="W502"/>
      <c r="X502"/>
      <c r="Y502"/>
    </row>
    <row r="503" spans="22:25" x14ac:dyDescent="0.15">
      <c r="V503"/>
      <c r="W503"/>
      <c r="X503"/>
      <c r="Y503"/>
    </row>
    <row r="504" spans="22:25" x14ac:dyDescent="0.15">
      <c r="V504"/>
      <c r="W504"/>
      <c r="X504"/>
      <c r="Y504"/>
    </row>
    <row r="505" spans="22:25" x14ac:dyDescent="0.15">
      <c r="V505"/>
      <c r="W505"/>
      <c r="X505"/>
      <c r="Y505"/>
    </row>
    <row r="506" spans="22:25" x14ac:dyDescent="0.15">
      <c r="V506"/>
      <c r="W506"/>
      <c r="X506"/>
      <c r="Y506"/>
    </row>
    <row r="507" spans="22:25" x14ac:dyDescent="0.15">
      <c r="V507"/>
      <c r="W507"/>
      <c r="X507"/>
      <c r="Y507"/>
    </row>
    <row r="508" spans="22:25" x14ac:dyDescent="0.15">
      <c r="V508"/>
      <c r="W508"/>
      <c r="X508"/>
      <c r="Y508"/>
    </row>
    <row r="509" spans="22:25" x14ac:dyDescent="0.15">
      <c r="V509"/>
      <c r="W509"/>
      <c r="X509"/>
      <c r="Y509"/>
    </row>
    <row r="510" spans="22:25" x14ac:dyDescent="0.15">
      <c r="V510"/>
      <c r="W510"/>
      <c r="X510"/>
      <c r="Y510"/>
    </row>
    <row r="511" spans="22:25" x14ac:dyDescent="0.15">
      <c r="V511"/>
      <c r="W511"/>
      <c r="X511"/>
      <c r="Y511"/>
    </row>
    <row r="512" spans="22:25" x14ac:dyDescent="0.15">
      <c r="V512"/>
      <c r="W512"/>
      <c r="X512"/>
      <c r="Y512"/>
    </row>
    <row r="513" spans="22:25" x14ac:dyDescent="0.15">
      <c r="V513"/>
      <c r="W513"/>
      <c r="X513"/>
      <c r="Y513"/>
    </row>
    <row r="514" spans="22:25" x14ac:dyDescent="0.15">
      <c r="V514"/>
      <c r="W514"/>
      <c r="X514"/>
      <c r="Y514"/>
    </row>
    <row r="515" spans="22:25" x14ac:dyDescent="0.15">
      <c r="V515"/>
      <c r="W515"/>
      <c r="X515"/>
      <c r="Y515"/>
    </row>
    <row r="516" spans="22:25" x14ac:dyDescent="0.15">
      <c r="V516"/>
      <c r="W516"/>
      <c r="X516"/>
      <c r="Y516"/>
    </row>
    <row r="517" spans="22:25" x14ac:dyDescent="0.15">
      <c r="V517"/>
      <c r="W517"/>
      <c r="X517"/>
      <c r="Y517"/>
    </row>
    <row r="518" spans="22:25" x14ac:dyDescent="0.15">
      <c r="V518"/>
      <c r="W518"/>
      <c r="X518"/>
      <c r="Y518"/>
    </row>
    <row r="519" spans="22:25" x14ac:dyDescent="0.15">
      <c r="V519"/>
      <c r="W519"/>
      <c r="X519"/>
      <c r="Y519"/>
    </row>
    <row r="520" spans="22:25" x14ac:dyDescent="0.15">
      <c r="V520"/>
      <c r="W520"/>
      <c r="X520"/>
      <c r="Y520"/>
    </row>
    <row r="521" spans="22:25" x14ac:dyDescent="0.15">
      <c r="V521"/>
      <c r="W521"/>
      <c r="X521"/>
      <c r="Y521"/>
    </row>
    <row r="522" spans="22:25" x14ac:dyDescent="0.15">
      <c r="V522"/>
      <c r="W522"/>
      <c r="X522"/>
      <c r="Y522"/>
    </row>
    <row r="523" spans="22:25" x14ac:dyDescent="0.15">
      <c r="V523"/>
      <c r="W523"/>
      <c r="X523"/>
      <c r="Y523"/>
    </row>
    <row r="524" spans="22:25" x14ac:dyDescent="0.15">
      <c r="V524"/>
      <c r="W524"/>
      <c r="X524"/>
      <c r="Y524"/>
    </row>
    <row r="525" spans="22:25" x14ac:dyDescent="0.15">
      <c r="V525"/>
      <c r="W525"/>
      <c r="X525"/>
      <c r="Y525"/>
    </row>
    <row r="526" spans="22:25" x14ac:dyDescent="0.15">
      <c r="V526"/>
      <c r="W526"/>
      <c r="X526"/>
      <c r="Y526"/>
    </row>
    <row r="527" spans="22:25" x14ac:dyDescent="0.15">
      <c r="V527"/>
      <c r="W527"/>
      <c r="X527"/>
      <c r="Y527"/>
    </row>
    <row r="528" spans="22:25" x14ac:dyDescent="0.15">
      <c r="V528"/>
      <c r="W528"/>
      <c r="X528"/>
      <c r="Y528"/>
    </row>
    <row r="529" spans="22:25" x14ac:dyDescent="0.15">
      <c r="V529"/>
      <c r="W529"/>
      <c r="X529"/>
      <c r="Y529"/>
    </row>
    <row r="530" spans="22:25" x14ac:dyDescent="0.15">
      <c r="V530"/>
      <c r="W530"/>
      <c r="X530"/>
      <c r="Y530"/>
    </row>
    <row r="531" spans="22:25" x14ac:dyDescent="0.15">
      <c r="V531"/>
      <c r="W531"/>
      <c r="X531"/>
      <c r="Y531"/>
    </row>
    <row r="532" spans="22:25" x14ac:dyDescent="0.15">
      <c r="V532"/>
      <c r="W532"/>
      <c r="X532"/>
      <c r="Y532"/>
    </row>
    <row r="533" spans="22:25" x14ac:dyDescent="0.15">
      <c r="V533"/>
      <c r="W533"/>
      <c r="X533"/>
      <c r="Y533"/>
    </row>
    <row r="534" spans="22:25" x14ac:dyDescent="0.15">
      <c r="V534"/>
      <c r="W534"/>
      <c r="X534"/>
      <c r="Y534"/>
    </row>
    <row r="535" spans="22:25" x14ac:dyDescent="0.15">
      <c r="V535"/>
      <c r="W535"/>
      <c r="X535"/>
      <c r="Y535"/>
    </row>
    <row r="536" spans="22:25" x14ac:dyDescent="0.15">
      <c r="V536"/>
      <c r="W536"/>
      <c r="X536"/>
      <c r="Y536"/>
    </row>
    <row r="537" spans="22:25" x14ac:dyDescent="0.15">
      <c r="V537"/>
      <c r="W537"/>
      <c r="X537"/>
      <c r="Y537"/>
    </row>
    <row r="538" spans="22:25" x14ac:dyDescent="0.15">
      <c r="V538"/>
      <c r="W538"/>
      <c r="X538"/>
      <c r="Y538"/>
    </row>
    <row r="539" spans="22:25" x14ac:dyDescent="0.15">
      <c r="V539"/>
      <c r="W539"/>
      <c r="X539"/>
      <c r="Y539"/>
    </row>
    <row r="540" spans="22:25" x14ac:dyDescent="0.15">
      <c r="V540"/>
      <c r="W540"/>
      <c r="X540"/>
      <c r="Y540"/>
    </row>
    <row r="541" spans="22:25" x14ac:dyDescent="0.15">
      <c r="V541"/>
      <c r="W541"/>
      <c r="X541"/>
      <c r="Y541"/>
    </row>
    <row r="542" spans="22:25" x14ac:dyDescent="0.15">
      <c r="V542"/>
      <c r="W542"/>
      <c r="X542"/>
      <c r="Y542"/>
    </row>
    <row r="543" spans="22:25" x14ac:dyDescent="0.15">
      <c r="V543"/>
      <c r="W543"/>
      <c r="X543"/>
      <c r="Y543"/>
    </row>
    <row r="544" spans="22:25" x14ac:dyDescent="0.15">
      <c r="V544"/>
      <c r="W544"/>
      <c r="X544"/>
      <c r="Y544"/>
    </row>
    <row r="545" spans="22:25" x14ac:dyDescent="0.15">
      <c r="V545"/>
      <c r="W545"/>
      <c r="X545"/>
      <c r="Y545"/>
    </row>
    <row r="546" spans="22:25" x14ac:dyDescent="0.15">
      <c r="V546"/>
      <c r="W546"/>
      <c r="X546"/>
      <c r="Y546"/>
    </row>
    <row r="547" spans="22:25" x14ac:dyDescent="0.15">
      <c r="V547"/>
      <c r="W547"/>
      <c r="X547"/>
      <c r="Y547"/>
    </row>
    <row r="548" spans="22:25" x14ac:dyDescent="0.15">
      <c r="V548"/>
      <c r="W548"/>
      <c r="X548"/>
      <c r="Y548"/>
    </row>
    <row r="549" spans="22:25" x14ac:dyDescent="0.15">
      <c r="V549"/>
      <c r="W549"/>
      <c r="X549"/>
      <c r="Y549"/>
    </row>
    <row r="550" spans="22:25" x14ac:dyDescent="0.15">
      <c r="V550"/>
      <c r="W550"/>
      <c r="X550"/>
      <c r="Y550"/>
    </row>
    <row r="551" spans="22:25" x14ac:dyDescent="0.15">
      <c r="V551"/>
      <c r="W551"/>
      <c r="X551"/>
      <c r="Y551"/>
    </row>
    <row r="552" spans="22:25" x14ac:dyDescent="0.15">
      <c r="V552"/>
      <c r="W552"/>
      <c r="X552"/>
      <c r="Y552"/>
    </row>
    <row r="553" spans="22:25" x14ac:dyDescent="0.15">
      <c r="V553"/>
      <c r="W553"/>
      <c r="X553"/>
      <c r="Y553"/>
    </row>
    <row r="554" spans="22:25" x14ac:dyDescent="0.15">
      <c r="V554"/>
      <c r="W554"/>
      <c r="X554"/>
      <c r="Y554"/>
    </row>
    <row r="555" spans="22:25" x14ac:dyDescent="0.15">
      <c r="V555"/>
      <c r="W555"/>
      <c r="X555"/>
      <c r="Y555"/>
    </row>
    <row r="556" spans="22:25" x14ac:dyDescent="0.15">
      <c r="V556"/>
      <c r="W556"/>
      <c r="X556"/>
      <c r="Y556"/>
    </row>
    <row r="557" spans="22:25" x14ac:dyDescent="0.15">
      <c r="V557"/>
      <c r="W557"/>
      <c r="X557"/>
      <c r="Y557"/>
    </row>
    <row r="558" spans="22:25" x14ac:dyDescent="0.15">
      <c r="V558"/>
      <c r="W558"/>
      <c r="X558"/>
      <c r="Y558"/>
    </row>
    <row r="559" spans="22:25" x14ac:dyDescent="0.15">
      <c r="V559"/>
      <c r="W559"/>
      <c r="X559"/>
      <c r="Y559"/>
    </row>
    <row r="560" spans="22:25" x14ac:dyDescent="0.15">
      <c r="V560"/>
      <c r="W560"/>
      <c r="X560"/>
      <c r="Y560"/>
    </row>
    <row r="561" spans="22:25" x14ac:dyDescent="0.15">
      <c r="V561"/>
      <c r="W561"/>
      <c r="X561"/>
      <c r="Y561"/>
    </row>
    <row r="562" spans="22:25" x14ac:dyDescent="0.15">
      <c r="V562"/>
      <c r="W562"/>
      <c r="X562"/>
      <c r="Y562"/>
    </row>
    <row r="563" spans="22:25" x14ac:dyDescent="0.15">
      <c r="V563"/>
      <c r="W563"/>
      <c r="X563"/>
      <c r="Y563"/>
    </row>
    <row r="564" spans="22:25" x14ac:dyDescent="0.15">
      <c r="V564"/>
      <c r="W564"/>
      <c r="X564"/>
      <c r="Y564"/>
    </row>
    <row r="565" spans="22:25" x14ac:dyDescent="0.15">
      <c r="V565"/>
      <c r="W565"/>
      <c r="X565"/>
      <c r="Y565"/>
    </row>
    <row r="566" spans="22:25" x14ac:dyDescent="0.15">
      <c r="V566"/>
      <c r="W566"/>
      <c r="X566"/>
      <c r="Y566"/>
    </row>
    <row r="567" spans="22:25" x14ac:dyDescent="0.15">
      <c r="V567"/>
      <c r="W567"/>
      <c r="X567"/>
      <c r="Y567"/>
    </row>
    <row r="568" spans="22:25" x14ac:dyDescent="0.15">
      <c r="V568"/>
      <c r="W568"/>
      <c r="X568"/>
      <c r="Y568"/>
    </row>
    <row r="569" spans="22:25" x14ac:dyDescent="0.15">
      <c r="V569"/>
      <c r="W569"/>
      <c r="X569"/>
      <c r="Y569"/>
    </row>
    <row r="570" spans="22:25" x14ac:dyDescent="0.15">
      <c r="V570"/>
      <c r="W570"/>
      <c r="X570"/>
      <c r="Y570"/>
    </row>
    <row r="571" spans="22:25" x14ac:dyDescent="0.15">
      <c r="V571"/>
      <c r="W571"/>
      <c r="X571"/>
      <c r="Y571"/>
    </row>
    <row r="572" spans="22:25" x14ac:dyDescent="0.15">
      <c r="V572"/>
      <c r="W572"/>
      <c r="X572"/>
      <c r="Y572"/>
    </row>
    <row r="573" spans="22:25" x14ac:dyDescent="0.15">
      <c r="V573"/>
      <c r="W573"/>
      <c r="X573"/>
      <c r="Y573"/>
    </row>
    <row r="574" spans="22:25" x14ac:dyDescent="0.15">
      <c r="V574"/>
      <c r="W574"/>
      <c r="X574"/>
      <c r="Y574"/>
    </row>
    <row r="575" spans="22:25" x14ac:dyDescent="0.15">
      <c r="V575"/>
      <c r="W575"/>
      <c r="X575"/>
      <c r="Y575"/>
    </row>
    <row r="576" spans="22:25" x14ac:dyDescent="0.15">
      <c r="V576"/>
      <c r="W576"/>
      <c r="X576"/>
      <c r="Y576"/>
    </row>
    <row r="577" spans="22:25" x14ac:dyDescent="0.15">
      <c r="V577"/>
      <c r="W577"/>
      <c r="X577"/>
      <c r="Y577"/>
    </row>
    <row r="578" spans="22:25" x14ac:dyDescent="0.15">
      <c r="V578"/>
      <c r="W578"/>
      <c r="X578"/>
      <c r="Y578"/>
    </row>
    <row r="579" spans="22:25" x14ac:dyDescent="0.15">
      <c r="V579"/>
      <c r="W579"/>
      <c r="X579"/>
      <c r="Y579"/>
    </row>
    <row r="580" spans="22:25" x14ac:dyDescent="0.15">
      <c r="V580"/>
      <c r="W580"/>
      <c r="X580"/>
      <c r="Y580"/>
    </row>
    <row r="581" spans="22:25" x14ac:dyDescent="0.15">
      <c r="V581"/>
      <c r="W581"/>
      <c r="X581"/>
      <c r="Y581"/>
    </row>
    <row r="582" spans="22:25" x14ac:dyDescent="0.15">
      <c r="V582"/>
      <c r="W582"/>
      <c r="X582"/>
      <c r="Y582"/>
    </row>
    <row r="583" spans="22:25" x14ac:dyDescent="0.15">
      <c r="V583"/>
      <c r="W583"/>
      <c r="X583"/>
      <c r="Y583"/>
    </row>
    <row r="584" spans="22:25" x14ac:dyDescent="0.15">
      <c r="V584"/>
      <c r="W584"/>
      <c r="X584"/>
      <c r="Y584"/>
    </row>
    <row r="585" spans="22:25" x14ac:dyDescent="0.15">
      <c r="V585"/>
      <c r="W585"/>
      <c r="X585"/>
      <c r="Y585"/>
    </row>
    <row r="586" spans="22:25" x14ac:dyDescent="0.15">
      <c r="V586"/>
      <c r="W586"/>
      <c r="X586"/>
      <c r="Y586"/>
    </row>
    <row r="587" spans="22:25" x14ac:dyDescent="0.15">
      <c r="V587"/>
      <c r="W587"/>
      <c r="X587"/>
      <c r="Y587"/>
    </row>
    <row r="588" spans="22:25" x14ac:dyDescent="0.15">
      <c r="V588"/>
      <c r="W588"/>
      <c r="X588"/>
      <c r="Y588"/>
    </row>
    <row r="589" spans="22:25" x14ac:dyDescent="0.15">
      <c r="V589"/>
      <c r="W589"/>
      <c r="X589"/>
      <c r="Y589"/>
    </row>
    <row r="590" spans="22:25" x14ac:dyDescent="0.15">
      <c r="V590"/>
      <c r="W590"/>
      <c r="X590"/>
      <c r="Y590"/>
    </row>
    <row r="591" spans="22:25" x14ac:dyDescent="0.15">
      <c r="V591"/>
      <c r="W591"/>
      <c r="X591"/>
      <c r="Y591"/>
    </row>
    <row r="592" spans="22:25" x14ac:dyDescent="0.15">
      <c r="V592"/>
      <c r="W592"/>
      <c r="X592"/>
      <c r="Y592"/>
    </row>
    <row r="593" spans="22:25" x14ac:dyDescent="0.15">
      <c r="V593"/>
      <c r="W593"/>
      <c r="X593"/>
      <c r="Y593"/>
    </row>
    <row r="594" spans="22:25" x14ac:dyDescent="0.15">
      <c r="V594"/>
      <c r="W594"/>
      <c r="X594"/>
      <c r="Y594"/>
    </row>
    <row r="595" spans="22:25" x14ac:dyDescent="0.15">
      <c r="V595"/>
      <c r="W595"/>
      <c r="X595"/>
      <c r="Y595"/>
    </row>
    <row r="596" spans="22:25" x14ac:dyDescent="0.15">
      <c r="V596"/>
      <c r="W596"/>
      <c r="X596"/>
      <c r="Y596"/>
    </row>
    <row r="597" spans="22:25" x14ac:dyDescent="0.15">
      <c r="V597"/>
      <c r="W597"/>
      <c r="X597"/>
      <c r="Y597"/>
    </row>
    <row r="598" spans="22:25" x14ac:dyDescent="0.15">
      <c r="V598"/>
      <c r="W598"/>
      <c r="X598"/>
      <c r="Y598"/>
    </row>
    <row r="599" spans="22:25" x14ac:dyDescent="0.15">
      <c r="V599"/>
      <c r="W599"/>
      <c r="X599"/>
      <c r="Y599"/>
    </row>
    <row r="600" spans="22:25" x14ac:dyDescent="0.15">
      <c r="V600"/>
      <c r="W600"/>
      <c r="X600"/>
      <c r="Y600"/>
    </row>
    <row r="601" spans="22:25" x14ac:dyDescent="0.15">
      <c r="V601"/>
      <c r="W601"/>
      <c r="X601"/>
      <c r="Y601"/>
    </row>
    <row r="602" spans="22:25" x14ac:dyDescent="0.15">
      <c r="V602"/>
      <c r="W602"/>
      <c r="X602"/>
      <c r="Y602"/>
    </row>
    <row r="603" spans="22:25" x14ac:dyDescent="0.15">
      <c r="V603"/>
      <c r="W603"/>
      <c r="X603"/>
      <c r="Y603"/>
    </row>
    <row r="604" spans="22:25" x14ac:dyDescent="0.15">
      <c r="V604"/>
      <c r="W604"/>
      <c r="X604"/>
      <c r="Y604"/>
    </row>
    <row r="605" spans="22:25" x14ac:dyDescent="0.15">
      <c r="V605"/>
      <c r="W605"/>
      <c r="X605"/>
      <c r="Y605"/>
    </row>
    <row r="606" spans="22:25" x14ac:dyDescent="0.15">
      <c r="V606"/>
      <c r="W606"/>
      <c r="X606"/>
      <c r="Y606"/>
    </row>
    <row r="607" spans="22:25" x14ac:dyDescent="0.15">
      <c r="V607"/>
      <c r="W607"/>
      <c r="X607"/>
      <c r="Y607"/>
    </row>
    <row r="608" spans="22:25" x14ac:dyDescent="0.15">
      <c r="V608"/>
      <c r="W608"/>
      <c r="X608"/>
      <c r="Y608"/>
    </row>
    <row r="609" spans="22:25" x14ac:dyDescent="0.15">
      <c r="V609"/>
      <c r="W609"/>
      <c r="X609"/>
      <c r="Y609"/>
    </row>
    <row r="610" spans="22:25" x14ac:dyDescent="0.15">
      <c r="V610"/>
      <c r="W610"/>
      <c r="X610"/>
      <c r="Y610"/>
    </row>
    <row r="611" spans="22:25" x14ac:dyDescent="0.15">
      <c r="V611"/>
      <c r="W611"/>
      <c r="X611"/>
      <c r="Y611"/>
    </row>
    <row r="612" spans="22:25" x14ac:dyDescent="0.15">
      <c r="V612"/>
      <c r="W612"/>
      <c r="X612"/>
      <c r="Y612"/>
    </row>
    <row r="613" spans="22:25" x14ac:dyDescent="0.15">
      <c r="V613"/>
      <c r="W613"/>
      <c r="X613"/>
      <c r="Y613"/>
    </row>
    <row r="614" spans="22:25" x14ac:dyDescent="0.15">
      <c r="V614"/>
      <c r="W614"/>
      <c r="X614"/>
      <c r="Y614"/>
    </row>
    <row r="615" spans="22:25" x14ac:dyDescent="0.15">
      <c r="V615"/>
      <c r="W615"/>
      <c r="X615"/>
      <c r="Y615"/>
    </row>
    <row r="616" spans="22:25" x14ac:dyDescent="0.15">
      <c r="V616"/>
      <c r="W616"/>
      <c r="X616"/>
      <c r="Y616"/>
    </row>
    <row r="617" spans="22:25" x14ac:dyDescent="0.15">
      <c r="V617"/>
      <c r="W617"/>
      <c r="X617"/>
      <c r="Y617"/>
    </row>
    <row r="618" spans="22:25" x14ac:dyDescent="0.15">
      <c r="V618"/>
      <c r="W618"/>
      <c r="X618"/>
      <c r="Y618"/>
    </row>
    <row r="619" spans="22:25" x14ac:dyDescent="0.15">
      <c r="V619"/>
      <c r="W619"/>
      <c r="X619"/>
      <c r="Y619"/>
    </row>
    <row r="620" spans="22:25" x14ac:dyDescent="0.15">
      <c r="V620"/>
      <c r="W620"/>
      <c r="X620"/>
      <c r="Y620"/>
    </row>
    <row r="621" spans="22:25" x14ac:dyDescent="0.15">
      <c r="V621"/>
      <c r="W621"/>
      <c r="X621"/>
      <c r="Y621"/>
    </row>
    <row r="622" spans="22:25" x14ac:dyDescent="0.15">
      <c r="V622"/>
      <c r="W622"/>
      <c r="X622"/>
      <c r="Y622"/>
    </row>
    <row r="623" spans="22:25" x14ac:dyDescent="0.15">
      <c r="V623"/>
      <c r="W623"/>
      <c r="X623"/>
      <c r="Y623"/>
    </row>
    <row r="624" spans="22:25" x14ac:dyDescent="0.15">
      <c r="V624"/>
      <c r="W624"/>
      <c r="X624"/>
      <c r="Y624"/>
    </row>
    <row r="625" spans="22:25" x14ac:dyDescent="0.15">
      <c r="V625"/>
      <c r="W625"/>
      <c r="X625"/>
      <c r="Y625"/>
    </row>
    <row r="626" spans="22:25" x14ac:dyDescent="0.15">
      <c r="V626"/>
      <c r="W626"/>
      <c r="X626"/>
      <c r="Y626"/>
    </row>
    <row r="627" spans="22:25" x14ac:dyDescent="0.15">
      <c r="V627"/>
      <c r="W627"/>
      <c r="X627"/>
      <c r="Y627"/>
    </row>
    <row r="628" spans="22:25" x14ac:dyDescent="0.15">
      <c r="V628"/>
      <c r="W628"/>
      <c r="X628"/>
      <c r="Y628"/>
    </row>
    <row r="629" spans="22:25" x14ac:dyDescent="0.15">
      <c r="V629"/>
      <c r="W629"/>
      <c r="X629"/>
      <c r="Y629"/>
    </row>
    <row r="630" spans="22:25" x14ac:dyDescent="0.15">
      <c r="V630"/>
      <c r="W630"/>
      <c r="X630"/>
      <c r="Y630"/>
    </row>
    <row r="631" spans="22:25" x14ac:dyDescent="0.15">
      <c r="V631"/>
      <c r="W631"/>
      <c r="X631"/>
      <c r="Y631"/>
    </row>
    <row r="632" spans="22:25" x14ac:dyDescent="0.15">
      <c r="V632"/>
      <c r="W632"/>
      <c r="X632"/>
      <c r="Y632"/>
    </row>
    <row r="633" spans="22:25" x14ac:dyDescent="0.15">
      <c r="V633"/>
      <c r="W633"/>
      <c r="X633"/>
      <c r="Y633"/>
    </row>
    <row r="634" spans="22:25" x14ac:dyDescent="0.15">
      <c r="V634"/>
      <c r="W634"/>
      <c r="X634"/>
      <c r="Y634"/>
    </row>
    <row r="635" spans="22:25" x14ac:dyDescent="0.15">
      <c r="V635"/>
      <c r="W635"/>
      <c r="X635"/>
      <c r="Y635"/>
    </row>
    <row r="636" spans="22:25" x14ac:dyDescent="0.15">
      <c r="V636"/>
      <c r="W636"/>
      <c r="X636"/>
      <c r="Y636"/>
    </row>
    <row r="637" spans="22:25" x14ac:dyDescent="0.15">
      <c r="V637"/>
      <c r="W637"/>
      <c r="X637"/>
      <c r="Y637"/>
    </row>
    <row r="638" spans="22:25" x14ac:dyDescent="0.15">
      <c r="V638"/>
      <c r="W638"/>
      <c r="X638"/>
      <c r="Y638"/>
    </row>
    <row r="639" spans="22:25" x14ac:dyDescent="0.15">
      <c r="V639"/>
      <c r="W639"/>
      <c r="X639"/>
      <c r="Y639"/>
    </row>
    <row r="640" spans="22:25" x14ac:dyDescent="0.15">
      <c r="V640"/>
      <c r="W640"/>
      <c r="X640"/>
      <c r="Y640"/>
    </row>
    <row r="641" spans="22:25" x14ac:dyDescent="0.15">
      <c r="V641"/>
      <c r="W641"/>
      <c r="X641"/>
      <c r="Y641"/>
    </row>
    <row r="642" spans="22:25" x14ac:dyDescent="0.15">
      <c r="V642"/>
      <c r="W642"/>
      <c r="X642"/>
      <c r="Y642"/>
    </row>
    <row r="643" spans="22:25" x14ac:dyDescent="0.15">
      <c r="V643"/>
      <c r="W643"/>
      <c r="X643"/>
      <c r="Y643"/>
    </row>
    <row r="644" spans="22:25" x14ac:dyDescent="0.15">
      <c r="V644"/>
      <c r="W644"/>
      <c r="X644"/>
      <c r="Y644"/>
    </row>
    <row r="645" spans="22:25" x14ac:dyDescent="0.15">
      <c r="V645"/>
      <c r="W645"/>
      <c r="X645"/>
      <c r="Y645"/>
    </row>
    <row r="646" spans="22:25" x14ac:dyDescent="0.15">
      <c r="V646"/>
      <c r="W646"/>
      <c r="X646"/>
      <c r="Y646"/>
    </row>
    <row r="647" spans="22:25" x14ac:dyDescent="0.15">
      <c r="V647"/>
      <c r="W647"/>
      <c r="X647"/>
      <c r="Y647"/>
    </row>
    <row r="648" spans="22:25" x14ac:dyDescent="0.15">
      <c r="V648"/>
      <c r="W648"/>
      <c r="X648"/>
      <c r="Y648"/>
    </row>
    <row r="649" spans="22:25" x14ac:dyDescent="0.15">
      <c r="V649"/>
      <c r="W649"/>
      <c r="X649"/>
      <c r="Y649"/>
    </row>
    <row r="650" spans="22:25" x14ac:dyDescent="0.15">
      <c r="V650"/>
      <c r="W650"/>
      <c r="X650"/>
      <c r="Y650"/>
    </row>
    <row r="651" spans="22:25" x14ac:dyDescent="0.15">
      <c r="V651"/>
      <c r="W651"/>
      <c r="X651"/>
      <c r="Y651"/>
    </row>
    <row r="652" spans="22:25" x14ac:dyDescent="0.15">
      <c r="V652"/>
      <c r="W652"/>
      <c r="X652"/>
      <c r="Y652"/>
    </row>
    <row r="653" spans="22:25" x14ac:dyDescent="0.15">
      <c r="V653"/>
      <c r="W653"/>
      <c r="X653"/>
      <c r="Y653"/>
    </row>
    <row r="654" spans="22:25" x14ac:dyDescent="0.15">
      <c r="V654"/>
      <c r="W654"/>
      <c r="X654"/>
      <c r="Y654"/>
    </row>
    <row r="655" spans="22:25" x14ac:dyDescent="0.15">
      <c r="V655"/>
      <c r="W655"/>
      <c r="X655"/>
      <c r="Y655"/>
    </row>
    <row r="656" spans="22:25" x14ac:dyDescent="0.15">
      <c r="V656"/>
      <c r="W656"/>
      <c r="X656"/>
      <c r="Y656"/>
    </row>
    <row r="657" spans="22:25" x14ac:dyDescent="0.15">
      <c r="V657"/>
      <c r="W657"/>
      <c r="X657"/>
      <c r="Y657"/>
    </row>
    <row r="658" spans="22:25" x14ac:dyDescent="0.15">
      <c r="V658"/>
      <c r="W658"/>
      <c r="X658"/>
      <c r="Y658"/>
    </row>
    <row r="659" spans="22:25" x14ac:dyDescent="0.15">
      <c r="V659"/>
      <c r="W659"/>
      <c r="X659"/>
      <c r="Y659"/>
    </row>
    <row r="660" spans="22:25" x14ac:dyDescent="0.15">
      <c r="V660"/>
      <c r="W660"/>
      <c r="X660"/>
      <c r="Y660"/>
    </row>
    <row r="661" spans="22:25" x14ac:dyDescent="0.15">
      <c r="V661"/>
      <c r="W661"/>
      <c r="X661"/>
      <c r="Y661"/>
    </row>
    <row r="662" spans="22:25" x14ac:dyDescent="0.15">
      <c r="V662"/>
      <c r="W662"/>
      <c r="X662"/>
      <c r="Y662"/>
    </row>
    <row r="663" spans="22:25" x14ac:dyDescent="0.15">
      <c r="V663"/>
      <c r="W663"/>
      <c r="X663"/>
      <c r="Y663"/>
    </row>
    <row r="664" spans="22:25" x14ac:dyDescent="0.15">
      <c r="V664"/>
      <c r="W664"/>
      <c r="X664"/>
      <c r="Y664"/>
    </row>
    <row r="665" spans="22:25" x14ac:dyDescent="0.15">
      <c r="V665"/>
      <c r="W665"/>
      <c r="X665"/>
      <c r="Y665"/>
    </row>
    <row r="666" spans="22:25" x14ac:dyDescent="0.15">
      <c r="V666"/>
      <c r="W666"/>
      <c r="X666"/>
      <c r="Y666"/>
    </row>
    <row r="667" spans="22:25" x14ac:dyDescent="0.15">
      <c r="V667"/>
      <c r="W667"/>
      <c r="X667"/>
      <c r="Y667"/>
    </row>
    <row r="668" spans="22:25" x14ac:dyDescent="0.15">
      <c r="V668"/>
      <c r="W668"/>
      <c r="X668"/>
      <c r="Y668"/>
    </row>
    <row r="669" spans="22:25" x14ac:dyDescent="0.15">
      <c r="V669"/>
      <c r="W669"/>
      <c r="X669"/>
      <c r="Y669"/>
    </row>
    <row r="670" spans="22:25" x14ac:dyDescent="0.15">
      <c r="V670"/>
      <c r="W670"/>
      <c r="X670"/>
      <c r="Y670"/>
    </row>
    <row r="671" spans="22:25" x14ac:dyDescent="0.15">
      <c r="V671"/>
      <c r="W671"/>
      <c r="X671"/>
      <c r="Y671"/>
    </row>
    <row r="672" spans="22:25" x14ac:dyDescent="0.15">
      <c r="V672"/>
      <c r="W672"/>
      <c r="X672"/>
      <c r="Y672"/>
    </row>
    <row r="673" spans="22:25" x14ac:dyDescent="0.15">
      <c r="V673"/>
      <c r="W673"/>
      <c r="X673"/>
      <c r="Y673"/>
    </row>
    <row r="674" spans="22:25" x14ac:dyDescent="0.15">
      <c r="V674"/>
      <c r="W674"/>
      <c r="X674"/>
      <c r="Y674"/>
    </row>
    <row r="675" spans="22:25" x14ac:dyDescent="0.15">
      <c r="V675"/>
      <c r="W675"/>
      <c r="X675"/>
      <c r="Y675"/>
    </row>
    <row r="676" spans="22:25" x14ac:dyDescent="0.15">
      <c r="V676"/>
      <c r="W676"/>
      <c r="X676"/>
      <c r="Y676"/>
    </row>
    <row r="677" spans="22:25" x14ac:dyDescent="0.15">
      <c r="V677"/>
      <c r="W677"/>
      <c r="X677"/>
      <c r="Y677"/>
    </row>
    <row r="678" spans="22:25" x14ac:dyDescent="0.15">
      <c r="V678"/>
      <c r="W678"/>
      <c r="X678"/>
      <c r="Y678"/>
    </row>
    <row r="679" spans="22:25" x14ac:dyDescent="0.15">
      <c r="V679"/>
      <c r="W679"/>
      <c r="X679"/>
      <c r="Y679"/>
    </row>
    <row r="680" spans="22:25" x14ac:dyDescent="0.15">
      <c r="V680"/>
      <c r="W680"/>
      <c r="X680"/>
      <c r="Y680"/>
    </row>
    <row r="681" spans="22:25" x14ac:dyDescent="0.15">
      <c r="V681"/>
      <c r="W681"/>
      <c r="X681"/>
      <c r="Y681"/>
    </row>
    <row r="682" spans="22:25" x14ac:dyDescent="0.15">
      <c r="V682"/>
      <c r="W682"/>
      <c r="X682"/>
      <c r="Y682"/>
    </row>
    <row r="683" spans="22:25" x14ac:dyDescent="0.15">
      <c r="V683"/>
      <c r="W683"/>
      <c r="X683"/>
      <c r="Y683"/>
    </row>
    <row r="684" spans="22:25" x14ac:dyDescent="0.15">
      <c r="V684"/>
      <c r="W684"/>
      <c r="X684"/>
      <c r="Y684"/>
    </row>
    <row r="685" spans="22:25" x14ac:dyDescent="0.15">
      <c r="V685"/>
      <c r="W685"/>
      <c r="X685"/>
      <c r="Y685"/>
    </row>
    <row r="686" spans="22:25" x14ac:dyDescent="0.15">
      <c r="V686"/>
      <c r="W686"/>
      <c r="X686"/>
      <c r="Y686"/>
    </row>
    <row r="687" spans="22:25" x14ac:dyDescent="0.15">
      <c r="V687"/>
      <c r="W687"/>
      <c r="X687"/>
      <c r="Y687"/>
    </row>
    <row r="688" spans="22:25" x14ac:dyDescent="0.15">
      <c r="V688"/>
      <c r="W688"/>
      <c r="X688"/>
      <c r="Y688"/>
    </row>
    <row r="689" spans="22:25" x14ac:dyDescent="0.15">
      <c r="V689"/>
      <c r="W689"/>
      <c r="X689"/>
      <c r="Y689"/>
    </row>
    <row r="690" spans="22:25" x14ac:dyDescent="0.15">
      <c r="V690"/>
      <c r="W690"/>
      <c r="X690"/>
      <c r="Y690"/>
    </row>
    <row r="691" spans="22:25" x14ac:dyDescent="0.15">
      <c r="V691"/>
      <c r="W691"/>
      <c r="X691"/>
      <c r="Y691"/>
    </row>
    <row r="692" spans="22:25" x14ac:dyDescent="0.15">
      <c r="V692"/>
      <c r="W692"/>
      <c r="X692"/>
      <c r="Y692"/>
    </row>
    <row r="693" spans="22:25" x14ac:dyDescent="0.15">
      <c r="V693"/>
      <c r="W693"/>
      <c r="X693"/>
      <c r="Y693"/>
    </row>
    <row r="694" spans="22:25" x14ac:dyDescent="0.15">
      <c r="V694"/>
      <c r="W694"/>
      <c r="X694"/>
      <c r="Y694"/>
    </row>
    <row r="695" spans="22:25" x14ac:dyDescent="0.15">
      <c r="V695"/>
      <c r="W695"/>
      <c r="X695"/>
      <c r="Y695"/>
    </row>
    <row r="696" spans="22:25" x14ac:dyDescent="0.15">
      <c r="V696"/>
      <c r="W696"/>
      <c r="X696"/>
      <c r="Y696"/>
    </row>
    <row r="697" spans="22:25" x14ac:dyDescent="0.15">
      <c r="V697"/>
      <c r="W697"/>
      <c r="X697"/>
      <c r="Y697"/>
    </row>
    <row r="698" spans="22:25" x14ac:dyDescent="0.15">
      <c r="V698"/>
      <c r="W698"/>
      <c r="X698"/>
      <c r="Y698"/>
    </row>
    <row r="699" spans="22:25" x14ac:dyDescent="0.15">
      <c r="V699"/>
      <c r="W699"/>
      <c r="X699"/>
      <c r="Y699"/>
    </row>
    <row r="700" spans="22:25" x14ac:dyDescent="0.15">
      <c r="V700"/>
      <c r="W700"/>
      <c r="X700"/>
      <c r="Y700"/>
    </row>
    <row r="701" spans="22:25" x14ac:dyDescent="0.15">
      <c r="V701"/>
      <c r="W701"/>
      <c r="X701"/>
      <c r="Y701"/>
    </row>
    <row r="702" spans="22:25" x14ac:dyDescent="0.15">
      <c r="V702"/>
      <c r="W702"/>
      <c r="X702"/>
      <c r="Y702"/>
    </row>
    <row r="703" spans="22:25" x14ac:dyDescent="0.15">
      <c r="V703"/>
      <c r="W703"/>
      <c r="X703"/>
      <c r="Y703"/>
    </row>
    <row r="704" spans="22:25" x14ac:dyDescent="0.15">
      <c r="V704"/>
      <c r="W704"/>
      <c r="X704"/>
      <c r="Y704"/>
    </row>
    <row r="705" spans="22:25" x14ac:dyDescent="0.15">
      <c r="V705"/>
      <c r="W705"/>
      <c r="X705"/>
      <c r="Y705"/>
    </row>
    <row r="706" spans="22:25" x14ac:dyDescent="0.15">
      <c r="V706"/>
      <c r="W706"/>
      <c r="X706"/>
      <c r="Y706"/>
    </row>
    <row r="707" spans="22:25" x14ac:dyDescent="0.15">
      <c r="V707"/>
      <c r="W707"/>
      <c r="X707"/>
      <c r="Y707"/>
    </row>
    <row r="708" spans="22:25" x14ac:dyDescent="0.15">
      <c r="V708"/>
      <c r="W708"/>
      <c r="X708"/>
      <c r="Y708"/>
    </row>
    <row r="709" spans="22:25" x14ac:dyDescent="0.15">
      <c r="V709"/>
      <c r="W709"/>
      <c r="X709"/>
      <c r="Y709"/>
    </row>
    <row r="710" spans="22:25" x14ac:dyDescent="0.15">
      <c r="V710"/>
      <c r="W710"/>
      <c r="X710"/>
      <c r="Y710"/>
    </row>
    <row r="711" spans="22:25" x14ac:dyDescent="0.15">
      <c r="V711"/>
      <c r="W711"/>
      <c r="X711"/>
      <c r="Y711"/>
    </row>
    <row r="712" spans="22:25" x14ac:dyDescent="0.15">
      <c r="V712"/>
      <c r="W712"/>
      <c r="X712"/>
      <c r="Y712"/>
    </row>
    <row r="713" spans="22:25" x14ac:dyDescent="0.15">
      <c r="V713"/>
      <c r="W713"/>
      <c r="X713"/>
      <c r="Y713"/>
    </row>
    <row r="714" spans="22:25" x14ac:dyDescent="0.15">
      <c r="V714"/>
      <c r="W714"/>
      <c r="X714"/>
      <c r="Y714"/>
    </row>
    <row r="715" spans="22:25" x14ac:dyDescent="0.15">
      <c r="V715"/>
      <c r="W715"/>
      <c r="X715"/>
      <c r="Y715"/>
    </row>
    <row r="716" spans="22:25" x14ac:dyDescent="0.15">
      <c r="V716"/>
      <c r="W716"/>
      <c r="X716"/>
      <c r="Y716"/>
    </row>
    <row r="717" spans="22:25" x14ac:dyDescent="0.15">
      <c r="V717"/>
      <c r="W717"/>
      <c r="X717"/>
      <c r="Y717"/>
    </row>
    <row r="718" spans="22:25" x14ac:dyDescent="0.15">
      <c r="V718"/>
      <c r="W718"/>
      <c r="X718"/>
      <c r="Y718"/>
    </row>
    <row r="719" spans="22:25" x14ac:dyDescent="0.15">
      <c r="V719"/>
      <c r="W719"/>
      <c r="X719"/>
      <c r="Y719"/>
    </row>
    <row r="720" spans="22:25" x14ac:dyDescent="0.15">
      <c r="V720"/>
      <c r="W720"/>
      <c r="X720"/>
      <c r="Y720"/>
    </row>
    <row r="721" spans="22:25" x14ac:dyDescent="0.15">
      <c r="V721"/>
      <c r="W721"/>
      <c r="X721"/>
      <c r="Y721"/>
    </row>
    <row r="722" spans="22:25" x14ac:dyDescent="0.15">
      <c r="V722"/>
      <c r="W722"/>
      <c r="X722"/>
      <c r="Y722"/>
    </row>
    <row r="723" spans="22:25" x14ac:dyDescent="0.15">
      <c r="V723"/>
      <c r="W723"/>
      <c r="X723"/>
      <c r="Y723"/>
    </row>
    <row r="724" spans="22:25" x14ac:dyDescent="0.15">
      <c r="V724"/>
      <c r="W724"/>
      <c r="X724"/>
      <c r="Y724"/>
    </row>
    <row r="725" spans="22:25" x14ac:dyDescent="0.15">
      <c r="V725"/>
      <c r="W725"/>
      <c r="X725"/>
      <c r="Y725"/>
    </row>
    <row r="726" spans="22:25" x14ac:dyDescent="0.15">
      <c r="V726"/>
      <c r="W726"/>
      <c r="X726"/>
      <c r="Y726"/>
    </row>
    <row r="727" spans="22:25" x14ac:dyDescent="0.15">
      <c r="V727"/>
      <c r="W727"/>
      <c r="X727"/>
      <c r="Y727"/>
    </row>
    <row r="728" spans="22:25" x14ac:dyDescent="0.15">
      <c r="V728"/>
      <c r="W728"/>
      <c r="X728"/>
      <c r="Y728"/>
    </row>
    <row r="729" spans="22:25" x14ac:dyDescent="0.15">
      <c r="V729"/>
      <c r="W729"/>
      <c r="X729"/>
      <c r="Y729"/>
    </row>
    <row r="730" spans="22:25" x14ac:dyDescent="0.15">
      <c r="V730"/>
      <c r="W730"/>
      <c r="X730"/>
      <c r="Y730"/>
    </row>
    <row r="731" spans="22:25" x14ac:dyDescent="0.15">
      <c r="V731"/>
      <c r="W731"/>
      <c r="X731"/>
      <c r="Y731"/>
    </row>
    <row r="732" spans="22:25" x14ac:dyDescent="0.15">
      <c r="V732"/>
      <c r="W732"/>
      <c r="X732"/>
      <c r="Y732"/>
    </row>
    <row r="733" spans="22:25" x14ac:dyDescent="0.15">
      <c r="V733"/>
      <c r="W733"/>
      <c r="X733"/>
      <c r="Y733"/>
    </row>
    <row r="734" spans="22:25" x14ac:dyDescent="0.15">
      <c r="V734"/>
      <c r="W734"/>
      <c r="X734"/>
      <c r="Y734"/>
    </row>
    <row r="735" spans="22:25" x14ac:dyDescent="0.15">
      <c r="V735"/>
      <c r="W735"/>
      <c r="X735"/>
      <c r="Y735"/>
    </row>
    <row r="736" spans="22:25" x14ac:dyDescent="0.15">
      <c r="V736"/>
      <c r="W736"/>
      <c r="X736"/>
      <c r="Y736"/>
    </row>
    <row r="737" spans="22:25" x14ac:dyDescent="0.15">
      <c r="V737"/>
      <c r="W737"/>
      <c r="X737"/>
      <c r="Y737"/>
    </row>
    <row r="738" spans="22:25" x14ac:dyDescent="0.15">
      <c r="V738"/>
      <c r="W738"/>
      <c r="X738"/>
      <c r="Y738"/>
    </row>
    <row r="739" spans="22:25" x14ac:dyDescent="0.15">
      <c r="V739"/>
      <c r="W739"/>
      <c r="X739"/>
      <c r="Y739"/>
    </row>
    <row r="740" spans="22:25" x14ac:dyDescent="0.15">
      <c r="V740"/>
      <c r="W740"/>
      <c r="X740"/>
      <c r="Y740"/>
    </row>
    <row r="741" spans="22:25" x14ac:dyDescent="0.15">
      <c r="V741"/>
      <c r="W741"/>
      <c r="X741"/>
      <c r="Y741"/>
    </row>
    <row r="742" spans="22:25" x14ac:dyDescent="0.15">
      <c r="V742"/>
      <c r="W742"/>
      <c r="X742"/>
      <c r="Y742"/>
    </row>
    <row r="743" spans="22:25" x14ac:dyDescent="0.15">
      <c r="V743"/>
      <c r="W743"/>
      <c r="X743"/>
      <c r="Y743"/>
    </row>
    <row r="744" spans="22:25" x14ac:dyDescent="0.15">
      <c r="V744"/>
      <c r="W744"/>
      <c r="X744"/>
      <c r="Y744"/>
    </row>
    <row r="745" spans="22:25" x14ac:dyDescent="0.15">
      <c r="V745"/>
      <c r="W745"/>
      <c r="X745"/>
      <c r="Y745"/>
    </row>
    <row r="746" spans="22:25" x14ac:dyDescent="0.15">
      <c r="V746"/>
      <c r="W746"/>
      <c r="X746"/>
      <c r="Y746"/>
    </row>
    <row r="747" spans="22:25" x14ac:dyDescent="0.15">
      <c r="V747"/>
      <c r="W747"/>
      <c r="X747"/>
      <c r="Y747"/>
    </row>
    <row r="748" spans="22:25" x14ac:dyDescent="0.15">
      <c r="V748"/>
      <c r="W748"/>
      <c r="X748"/>
      <c r="Y748"/>
    </row>
    <row r="749" spans="22:25" x14ac:dyDescent="0.15">
      <c r="V749"/>
      <c r="W749"/>
      <c r="X749"/>
      <c r="Y749"/>
    </row>
    <row r="750" spans="22:25" x14ac:dyDescent="0.15">
      <c r="V750"/>
      <c r="W750"/>
      <c r="X750"/>
      <c r="Y750"/>
    </row>
    <row r="751" spans="22:25" x14ac:dyDescent="0.15">
      <c r="V751"/>
      <c r="W751"/>
      <c r="X751"/>
      <c r="Y751"/>
    </row>
    <row r="752" spans="22:25" x14ac:dyDescent="0.15">
      <c r="V752"/>
      <c r="W752"/>
      <c r="X752"/>
      <c r="Y752"/>
    </row>
    <row r="753" spans="22:25" x14ac:dyDescent="0.15">
      <c r="V753"/>
      <c r="W753"/>
      <c r="X753"/>
      <c r="Y753"/>
    </row>
    <row r="754" spans="22:25" x14ac:dyDescent="0.15">
      <c r="V754"/>
      <c r="W754"/>
      <c r="X754"/>
      <c r="Y754"/>
    </row>
    <row r="755" spans="22:25" x14ac:dyDescent="0.15">
      <c r="V755"/>
      <c r="W755"/>
      <c r="X755"/>
      <c r="Y755"/>
    </row>
    <row r="756" spans="22:25" x14ac:dyDescent="0.15">
      <c r="V756"/>
      <c r="W756"/>
      <c r="X756"/>
      <c r="Y756"/>
    </row>
    <row r="757" spans="22:25" x14ac:dyDescent="0.15">
      <c r="V757"/>
      <c r="W757"/>
      <c r="X757"/>
      <c r="Y757"/>
    </row>
    <row r="758" spans="22:25" x14ac:dyDescent="0.15">
      <c r="V758"/>
      <c r="W758"/>
      <c r="X758"/>
      <c r="Y758"/>
    </row>
    <row r="759" spans="22:25" x14ac:dyDescent="0.15">
      <c r="V759"/>
      <c r="W759"/>
      <c r="X759"/>
      <c r="Y759"/>
    </row>
    <row r="760" spans="22:25" x14ac:dyDescent="0.15">
      <c r="V760"/>
      <c r="W760"/>
      <c r="X760"/>
      <c r="Y760"/>
    </row>
    <row r="761" spans="22:25" x14ac:dyDescent="0.15">
      <c r="V761"/>
      <c r="W761"/>
      <c r="X761"/>
      <c r="Y761"/>
    </row>
    <row r="762" spans="22:25" x14ac:dyDescent="0.15">
      <c r="V762"/>
      <c r="W762"/>
      <c r="X762"/>
      <c r="Y762"/>
    </row>
    <row r="763" spans="22:25" x14ac:dyDescent="0.15">
      <c r="V763"/>
      <c r="W763"/>
      <c r="X763"/>
      <c r="Y763"/>
    </row>
    <row r="764" spans="22:25" x14ac:dyDescent="0.15">
      <c r="V764"/>
      <c r="W764"/>
      <c r="X764"/>
      <c r="Y764"/>
    </row>
    <row r="765" spans="22:25" x14ac:dyDescent="0.15">
      <c r="V765"/>
      <c r="W765"/>
      <c r="X765"/>
      <c r="Y765"/>
    </row>
    <row r="766" spans="22:25" x14ac:dyDescent="0.15">
      <c r="V766"/>
      <c r="W766"/>
      <c r="X766"/>
      <c r="Y766"/>
    </row>
    <row r="767" spans="22:25" x14ac:dyDescent="0.15">
      <c r="V767"/>
      <c r="W767"/>
      <c r="X767"/>
      <c r="Y767"/>
    </row>
    <row r="768" spans="22:25" x14ac:dyDescent="0.15">
      <c r="V768"/>
      <c r="W768"/>
      <c r="X768"/>
      <c r="Y768"/>
    </row>
    <row r="769" spans="22:25" x14ac:dyDescent="0.15">
      <c r="V769"/>
      <c r="W769"/>
      <c r="X769"/>
      <c r="Y769"/>
    </row>
    <row r="770" spans="22:25" x14ac:dyDescent="0.15">
      <c r="V770"/>
      <c r="W770"/>
      <c r="X770"/>
      <c r="Y770"/>
    </row>
    <row r="771" spans="22:25" x14ac:dyDescent="0.15">
      <c r="V771"/>
      <c r="W771"/>
      <c r="X771"/>
      <c r="Y771"/>
    </row>
    <row r="772" spans="22:25" x14ac:dyDescent="0.15">
      <c r="V772"/>
      <c r="W772"/>
      <c r="X772"/>
      <c r="Y772"/>
    </row>
    <row r="773" spans="22:25" x14ac:dyDescent="0.15">
      <c r="V773"/>
      <c r="W773"/>
      <c r="X773"/>
      <c r="Y773"/>
    </row>
    <row r="774" spans="22:25" x14ac:dyDescent="0.15">
      <c r="V774"/>
      <c r="W774"/>
      <c r="X774"/>
      <c r="Y774"/>
    </row>
    <row r="775" spans="22:25" x14ac:dyDescent="0.15">
      <c r="V775"/>
      <c r="W775"/>
      <c r="X775"/>
      <c r="Y775"/>
    </row>
    <row r="776" spans="22:25" x14ac:dyDescent="0.15">
      <c r="V776"/>
      <c r="W776"/>
      <c r="X776"/>
      <c r="Y776"/>
    </row>
    <row r="777" spans="22:25" x14ac:dyDescent="0.15">
      <c r="V777"/>
      <c r="W777"/>
      <c r="X777"/>
      <c r="Y777"/>
    </row>
    <row r="778" spans="22:25" x14ac:dyDescent="0.15">
      <c r="V778"/>
      <c r="W778"/>
      <c r="X778"/>
      <c r="Y778"/>
    </row>
    <row r="779" spans="22:25" x14ac:dyDescent="0.15">
      <c r="V779"/>
      <c r="W779"/>
      <c r="X779"/>
      <c r="Y779"/>
    </row>
    <row r="780" spans="22:25" x14ac:dyDescent="0.15">
      <c r="V780"/>
      <c r="W780"/>
      <c r="X780"/>
      <c r="Y780"/>
    </row>
    <row r="781" spans="22:25" x14ac:dyDescent="0.15">
      <c r="V781"/>
      <c r="W781"/>
      <c r="X781"/>
      <c r="Y781"/>
    </row>
    <row r="782" spans="22:25" x14ac:dyDescent="0.15">
      <c r="V782"/>
      <c r="W782"/>
      <c r="X782"/>
      <c r="Y782"/>
    </row>
    <row r="783" spans="22:25" x14ac:dyDescent="0.15">
      <c r="V783"/>
      <c r="W783"/>
      <c r="X783"/>
      <c r="Y783"/>
    </row>
    <row r="784" spans="22:25" x14ac:dyDescent="0.15">
      <c r="V784"/>
      <c r="W784"/>
      <c r="X784"/>
      <c r="Y784"/>
    </row>
    <row r="785" spans="22:25" x14ac:dyDescent="0.15">
      <c r="V785"/>
      <c r="W785"/>
      <c r="X785"/>
      <c r="Y785"/>
    </row>
    <row r="786" spans="22:25" x14ac:dyDescent="0.15">
      <c r="V786"/>
      <c r="W786"/>
      <c r="X786"/>
      <c r="Y786"/>
    </row>
    <row r="787" spans="22:25" x14ac:dyDescent="0.15">
      <c r="V787"/>
      <c r="W787"/>
      <c r="X787"/>
      <c r="Y787"/>
    </row>
    <row r="788" spans="22:25" x14ac:dyDescent="0.15">
      <c r="V788"/>
      <c r="W788"/>
      <c r="X788"/>
      <c r="Y788"/>
    </row>
    <row r="789" spans="22:25" x14ac:dyDescent="0.15">
      <c r="V789"/>
      <c r="W789"/>
      <c r="X789"/>
      <c r="Y789"/>
    </row>
    <row r="790" spans="22:25" x14ac:dyDescent="0.15">
      <c r="V790"/>
      <c r="W790"/>
      <c r="X790"/>
      <c r="Y790"/>
    </row>
    <row r="791" spans="22:25" x14ac:dyDescent="0.15">
      <c r="V791"/>
      <c r="W791"/>
      <c r="X791"/>
      <c r="Y791"/>
    </row>
    <row r="792" spans="22:25" x14ac:dyDescent="0.15">
      <c r="V792"/>
      <c r="W792"/>
      <c r="X792"/>
      <c r="Y792"/>
    </row>
    <row r="793" spans="22:25" x14ac:dyDescent="0.15">
      <c r="V793"/>
      <c r="W793"/>
      <c r="X793"/>
      <c r="Y793"/>
    </row>
    <row r="794" spans="22:25" x14ac:dyDescent="0.15">
      <c r="V794"/>
      <c r="W794"/>
      <c r="X794"/>
      <c r="Y794"/>
    </row>
    <row r="795" spans="22:25" x14ac:dyDescent="0.15">
      <c r="V795"/>
      <c r="W795"/>
      <c r="X795"/>
      <c r="Y795"/>
    </row>
    <row r="796" spans="22:25" x14ac:dyDescent="0.15">
      <c r="V796"/>
      <c r="W796"/>
      <c r="X796"/>
      <c r="Y796"/>
    </row>
    <row r="797" spans="22:25" x14ac:dyDescent="0.15">
      <c r="V797"/>
      <c r="W797"/>
      <c r="X797"/>
      <c r="Y797"/>
    </row>
    <row r="798" spans="22:25" x14ac:dyDescent="0.15">
      <c r="V798"/>
      <c r="W798"/>
      <c r="X798"/>
      <c r="Y798"/>
    </row>
    <row r="799" spans="22:25" x14ac:dyDescent="0.15">
      <c r="V799"/>
      <c r="W799"/>
      <c r="X799"/>
      <c r="Y799"/>
    </row>
    <row r="800" spans="22:25" x14ac:dyDescent="0.15">
      <c r="V800"/>
      <c r="W800"/>
      <c r="X800"/>
      <c r="Y800"/>
    </row>
    <row r="801" spans="22:25" x14ac:dyDescent="0.15">
      <c r="V801"/>
      <c r="W801"/>
      <c r="X801"/>
      <c r="Y801"/>
    </row>
    <row r="802" spans="22:25" x14ac:dyDescent="0.15">
      <c r="V802"/>
      <c r="W802"/>
      <c r="X802"/>
      <c r="Y802"/>
    </row>
    <row r="803" spans="22:25" x14ac:dyDescent="0.15">
      <c r="V803"/>
      <c r="W803"/>
      <c r="X803"/>
      <c r="Y803"/>
    </row>
    <row r="804" spans="22:25" x14ac:dyDescent="0.15">
      <c r="V804"/>
      <c r="W804"/>
      <c r="X804"/>
      <c r="Y804"/>
    </row>
    <row r="805" spans="22:25" x14ac:dyDescent="0.15">
      <c r="V805"/>
      <c r="W805"/>
      <c r="X805"/>
      <c r="Y805"/>
    </row>
    <row r="806" spans="22:25" x14ac:dyDescent="0.15">
      <c r="V806"/>
      <c r="W806"/>
      <c r="X806"/>
      <c r="Y806"/>
    </row>
    <row r="807" spans="22:25" x14ac:dyDescent="0.15">
      <c r="V807"/>
      <c r="W807"/>
      <c r="X807"/>
      <c r="Y807"/>
    </row>
    <row r="808" spans="22:25" x14ac:dyDescent="0.15">
      <c r="V808"/>
      <c r="W808"/>
      <c r="X808"/>
      <c r="Y808"/>
    </row>
    <row r="809" spans="22:25" x14ac:dyDescent="0.15">
      <c r="V809"/>
      <c r="W809"/>
      <c r="X809"/>
      <c r="Y809"/>
    </row>
    <row r="810" spans="22:25" x14ac:dyDescent="0.15">
      <c r="V810"/>
      <c r="W810"/>
      <c r="X810"/>
      <c r="Y810"/>
    </row>
    <row r="811" spans="22:25" x14ac:dyDescent="0.15">
      <c r="V811"/>
      <c r="W811"/>
      <c r="X811"/>
      <c r="Y811"/>
    </row>
    <row r="812" spans="22:25" x14ac:dyDescent="0.15">
      <c r="V812"/>
      <c r="W812"/>
      <c r="X812"/>
      <c r="Y812"/>
    </row>
    <row r="813" spans="22:25" x14ac:dyDescent="0.15">
      <c r="V813"/>
      <c r="W813"/>
      <c r="X813"/>
      <c r="Y813"/>
    </row>
    <row r="814" spans="22:25" x14ac:dyDescent="0.15">
      <c r="V814"/>
      <c r="W814"/>
      <c r="X814"/>
      <c r="Y814"/>
    </row>
    <row r="815" spans="22:25" x14ac:dyDescent="0.15">
      <c r="V815"/>
      <c r="W815"/>
      <c r="X815"/>
      <c r="Y815"/>
    </row>
    <row r="816" spans="22:25" x14ac:dyDescent="0.15">
      <c r="V816"/>
      <c r="W816"/>
      <c r="X816"/>
      <c r="Y816"/>
    </row>
    <row r="817" spans="22:25" x14ac:dyDescent="0.15">
      <c r="V817"/>
      <c r="W817"/>
      <c r="X817"/>
      <c r="Y817"/>
    </row>
    <row r="818" spans="22:25" x14ac:dyDescent="0.15">
      <c r="V818"/>
      <c r="W818"/>
      <c r="X818"/>
      <c r="Y818"/>
    </row>
    <row r="819" spans="22:25" x14ac:dyDescent="0.15">
      <c r="V819"/>
      <c r="W819"/>
      <c r="X819"/>
      <c r="Y819"/>
    </row>
    <row r="820" spans="22:25" x14ac:dyDescent="0.15">
      <c r="V820"/>
      <c r="W820"/>
      <c r="X820"/>
      <c r="Y820"/>
    </row>
    <row r="821" spans="22:25" x14ac:dyDescent="0.15">
      <c r="V821"/>
      <c r="W821"/>
      <c r="X821"/>
      <c r="Y821"/>
    </row>
    <row r="822" spans="22:25" x14ac:dyDescent="0.15">
      <c r="V822"/>
      <c r="W822"/>
      <c r="X822"/>
      <c r="Y822"/>
    </row>
    <row r="823" spans="22:25" x14ac:dyDescent="0.15">
      <c r="V823"/>
      <c r="W823"/>
      <c r="X823"/>
      <c r="Y823"/>
    </row>
    <row r="824" spans="22:25" x14ac:dyDescent="0.15">
      <c r="V824"/>
      <c r="W824"/>
      <c r="X824"/>
      <c r="Y824"/>
    </row>
    <row r="825" spans="22:25" x14ac:dyDescent="0.15">
      <c r="V825"/>
      <c r="W825"/>
      <c r="X825"/>
      <c r="Y825"/>
    </row>
    <row r="826" spans="22:25" x14ac:dyDescent="0.15">
      <c r="V826"/>
      <c r="W826"/>
      <c r="X826"/>
      <c r="Y826"/>
    </row>
    <row r="827" spans="22:25" x14ac:dyDescent="0.15">
      <c r="V827"/>
      <c r="W827"/>
      <c r="X827"/>
      <c r="Y827"/>
    </row>
    <row r="828" spans="22:25" x14ac:dyDescent="0.15">
      <c r="V828"/>
      <c r="W828"/>
      <c r="X828"/>
      <c r="Y828"/>
    </row>
    <row r="829" spans="22:25" x14ac:dyDescent="0.15">
      <c r="V829"/>
      <c r="W829"/>
      <c r="X829"/>
      <c r="Y829"/>
    </row>
    <row r="830" spans="22:25" x14ac:dyDescent="0.15">
      <c r="V830"/>
      <c r="W830"/>
      <c r="X830"/>
      <c r="Y830"/>
    </row>
    <row r="831" spans="22:25" x14ac:dyDescent="0.15">
      <c r="V831"/>
      <c r="W831"/>
      <c r="X831"/>
      <c r="Y831"/>
    </row>
    <row r="832" spans="22:25" x14ac:dyDescent="0.15">
      <c r="V832"/>
      <c r="W832"/>
      <c r="X832"/>
      <c r="Y832"/>
    </row>
    <row r="833" spans="22:25" x14ac:dyDescent="0.15">
      <c r="V833"/>
      <c r="W833"/>
      <c r="X833"/>
      <c r="Y833"/>
    </row>
    <row r="834" spans="22:25" x14ac:dyDescent="0.15">
      <c r="V834"/>
      <c r="W834"/>
      <c r="X834"/>
      <c r="Y834"/>
    </row>
    <row r="835" spans="22:25" x14ac:dyDescent="0.15">
      <c r="V835"/>
      <c r="W835"/>
      <c r="X835"/>
      <c r="Y835"/>
    </row>
    <row r="836" spans="22:25" x14ac:dyDescent="0.15">
      <c r="V836"/>
      <c r="W836"/>
      <c r="X836"/>
      <c r="Y836"/>
    </row>
    <row r="837" spans="22:25" x14ac:dyDescent="0.15">
      <c r="V837"/>
      <c r="W837"/>
      <c r="X837"/>
      <c r="Y837"/>
    </row>
    <row r="838" spans="22:25" x14ac:dyDescent="0.15">
      <c r="V838"/>
      <c r="W838"/>
      <c r="X838"/>
      <c r="Y838"/>
    </row>
    <row r="839" spans="22:25" x14ac:dyDescent="0.15">
      <c r="V839"/>
      <c r="W839"/>
      <c r="X839"/>
      <c r="Y839"/>
    </row>
    <row r="840" spans="22:25" x14ac:dyDescent="0.15">
      <c r="V840"/>
      <c r="W840"/>
      <c r="X840"/>
      <c r="Y840"/>
    </row>
    <row r="841" spans="22:25" x14ac:dyDescent="0.15">
      <c r="V841"/>
      <c r="W841"/>
      <c r="X841"/>
      <c r="Y841"/>
    </row>
    <row r="842" spans="22:25" x14ac:dyDescent="0.15">
      <c r="V842"/>
      <c r="W842"/>
      <c r="X842"/>
      <c r="Y842"/>
    </row>
    <row r="843" spans="22:25" x14ac:dyDescent="0.15">
      <c r="V843"/>
      <c r="W843"/>
      <c r="X843"/>
      <c r="Y843"/>
    </row>
    <row r="844" spans="22:25" x14ac:dyDescent="0.15">
      <c r="V844"/>
      <c r="W844"/>
      <c r="X844"/>
      <c r="Y844"/>
    </row>
    <row r="845" spans="22:25" x14ac:dyDescent="0.15">
      <c r="V845"/>
      <c r="W845"/>
      <c r="X845"/>
      <c r="Y845"/>
    </row>
    <row r="846" spans="22:25" x14ac:dyDescent="0.15">
      <c r="V846"/>
      <c r="W846"/>
      <c r="X846"/>
      <c r="Y846"/>
    </row>
    <row r="847" spans="22:25" x14ac:dyDescent="0.15">
      <c r="V847"/>
      <c r="W847"/>
      <c r="X847"/>
      <c r="Y847"/>
    </row>
    <row r="848" spans="22:25" x14ac:dyDescent="0.15">
      <c r="V848"/>
      <c r="W848"/>
      <c r="X848"/>
      <c r="Y848"/>
    </row>
    <row r="849" spans="22:25" x14ac:dyDescent="0.15">
      <c r="V849"/>
      <c r="W849"/>
      <c r="X849"/>
      <c r="Y849"/>
    </row>
    <row r="850" spans="22:25" x14ac:dyDescent="0.15">
      <c r="V850"/>
      <c r="W850"/>
      <c r="X850"/>
      <c r="Y850"/>
    </row>
    <row r="851" spans="22:25" x14ac:dyDescent="0.15">
      <c r="V851"/>
      <c r="W851"/>
      <c r="X851"/>
      <c r="Y851"/>
    </row>
    <row r="852" spans="22:25" x14ac:dyDescent="0.15">
      <c r="V852"/>
      <c r="W852"/>
      <c r="X852"/>
      <c r="Y852"/>
    </row>
    <row r="853" spans="22:25" x14ac:dyDescent="0.15">
      <c r="V853"/>
      <c r="W853"/>
      <c r="X853"/>
      <c r="Y853"/>
    </row>
    <row r="854" spans="22:25" x14ac:dyDescent="0.15">
      <c r="V854"/>
      <c r="W854"/>
      <c r="X854"/>
      <c r="Y854"/>
    </row>
    <row r="855" spans="22:25" x14ac:dyDescent="0.15">
      <c r="V855"/>
      <c r="W855"/>
      <c r="X855"/>
      <c r="Y855"/>
    </row>
    <row r="856" spans="22:25" x14ac:dyDescent="0.15">
      <c r="V856"/>
      <c r="W856"/>
      <c r="X856"/>
      <c r="Y856"/>
    </row>
    <row r="857" spans="22:25" x14ac:dyDescent="0.15">
      <c r="V857"/>
      <c r="W857"/>
      <c r="X857"/>
      <c r="Y857"/>
    </row>
    <row r="858" spans="22:25" x14ac:dyDescent="0.15">
      <c r="V858"/>
      <c r="W858"/>
      <c r="X858"/>
      <c r="Y858"/>
    </row>
    <row r="859" spans="22:25" x14ac:dyDescent="0.15">
      <c r="V859"/>
      <c r="W859"/>
      <c r="X859"/>
      <c r="Y859"/>
    </row>
    <row r="860" spans="22:25" x14ac:dyDescent="0.15">
      <c r="V860"/>
      <c r="W860"/>
      <c r="X860"/>
      <c r="Y860"/>
    </row>
    <row r="861" spans="22:25" x14ac:dyDescent="0.15">
      <c r="V861"/>
      <c r="W861"/>
      <c r="X861"/>
      <c r="Y861"/>
    </row>
    <row r="862" spans="22:25" x14ac:dyDescent="0.15">
      <c r="V862"/>
      <c r="W862"/>
      <c r="X862"/>
      <c r="Y862"/>
    </row>
    <row r="863" spans="22:25" x14ac:dyDescent="0.15">
      <c r="V863"/>
      <c r="W863"/>
      <c r="X863"/>
      <c r="Y863"/>
    </row>
    <row r="864" spans="22:25" x14ac:dyDescent="0.15">
      <c r="V864"/>
      <c r="W864"/>
      <c r="X864"/>
      <c r="Y864"/>
    </row>
    <row r="865" spans="22:25" x14ac:dyDescent="0.15">
      <c r="V865"/>
      <c r="W865"/>
      <c r="X865"/>
      <c r="Y865"/>
    </row>
    <row r="866" spans="22:25" x14ac:dyDescent="0.15">
      <c r="V866"/>
      <c r="W866"/>
      <c r="X866"/>
      <c r="Y866"/>
    </row>
    <row r="867" spans="22:25" x14ac:dyDescent="0.15">
      <c r="V867"/>
      <c r="W867"/>
      <c r="X867"/>
      <c r="Y867"/>
    </row>
    <row r="868" spans="22:25" x14ac:dyDescent="0.15">
      <c r="V868"/>
      <c r="W868"/>
      <c r="X868"/>
      <c r="Y868"/>
    </row>
    <row r="869" spans="22:25" x14ac:dyDescent="0.15">
      <c r="V869"/>
      <c r="W869"/>
      <c r="X869"/>
      <c r="Y869"/>
    </row>
    <row r="870" spans="22:25" x14ac:dyDescent="0.15">
      <c r="V870"/>
      <c r="W870"/>
      <c r="X870"/>
      <c r="Y870"/>
    </row>
    <row r="871" spans="22:25" x14ac:dyDescent="0.15">
      <c r="V871"/>
      <c r="W871"/>
      <c r="X871"/>
      <c r="Y871"/>
    </row>
    <row r="872" spans="22:25" x14ac:dyDescent="0.15">
      <c r="V872"/>
      <c r="W872"/>
      <c r="X872"/>
      <c r="Y872"/>
    </row>
    <row r="873" spans="22:25" x14ac:dyDescent="0.15">
      <c r="V873"/>
      <c r="W873"/>
      <c r="X873"/>
      <c r="Y873"/>
    </row>
    <row r="874" spans="22:25" x14ac:dyDescent="0.15">
      <c r="V874"/>
      <c r="W874"/>
      <c r="X874"/>
      <c r="Y874"/>
    </row>
    <row r="875" spans="22:25" x14ac:dyDescent="0.15">
      <c r="V875"/>
      <c r="W875"/>
      <c r="X875"/>
      <c r="Y875"/>
    </row>
    <row r="876" spans="22:25" x14ac:dyDescent="0.15">
      <c r="V876"/>
      <c r="W876"/>
      <c r="X876"/>
      <c r="Y876"/>
    </row>
    <row r="877" spans="22:25" x14ac:dyDescent="0.15">
      <c r="V877"/>
      <c r="W877"/>
      <c r="X877"/>
      <c r="Y877"/>
    </row>
    <row r="878" spans="22:25" x14ac:dyDescent="0.15">
      <c r="V878"/>
      <c r="W878"/>
      <c r="X878"/>
      <c r="Y878"/>
    </row>
    <row r="879" spans="22:25" x14ac:dyDescent="0.15">
      <c r="V879"/>
      <c r="W879"/>
      <c r="X879"/>
      <c r="Y879"/>
    </row>
    <row r="880" spans="22:25" x14ac:dyDescent="0.15">
      <c r="V880"/>
      <c r="W880"/>
      <c r="X880"/>
      <c r="Y880"/>
    </row>
    <row r="881" spans="22:25" x14ac:dyDescent="0.15">
      <c r="V881"/>
      <c r="W881"/>
      <c r="X881"/>
      <c r="Y881"/>
    </row>
    <row r="882" spans="22:25" x14ac:dyDescent="0.15">
      <c r="V882"/>
      <c r="W882"/>
      <c r="X882"/>
      <c r="Y882"/>
    </row>
    <row r="883" spans="22:25" x14ac:dyDescent="0.15">
      <c r="V883"/>
      <c r="W883"/>
      <c r="X883"/>
      <c r="Y883"/>
    </row>
    <row r="884" spans="22:25" x14ac:dyDescent="0.15">
      <c r="V884"/>
      <c r="W884"/>
      <c r="X884"/>
      <c r="Y884"/>
    </row>
    <row r="885" spans="22:25" x14ac:dyDescent="0.15">
      <c r="V885"/>
      <c r="W885"/>
      <c r="X885"/>
      <c r="Y885"/>
    </row>
    <row r="886" spans="22:25" x14ac:dyDescent="0.15">
      <c r="V886"/>
      <c r="W886"/>
      <c r="X886"/>
      <c r="Y886"/>
    </row>
    <row r="887" spans="22:25" x14ac:dyDescent="0.15">
      <c r="V887"/>
      <c r="W887"/>
      <c r="X887"/>
      <c r="Y887"/>
    </row>
    <row r="888" spans="22:25" x14ac:dyDescent="0.15">
      <c r="V888"/>
      <c r="W888"/>
      <c r="X888"/>
      <c r="Y888"/>
    </row>
    <row r="889" spans="22:25" x14ac:dyDescent="0.15">
      <c r="V889"/>
      <c r="W889"/>
      <c r="X889"/>
      <c r="Y889"/>
    </row>
    <row r="890" spans="22:25" x14ac:dyDescent="0.15">
      <c r="V890"/>
      <c r="W890"/>
      <c r="X890"/>
      <c r="Y890"/>
    </row>
    <row r="891" spans="22:25" x14ac:dyDescent="0.15">
      <c r="V891"/>
      <c r="W891"/>
      <c r="X891"/>
      <c r="Y891"/>
    </row>
    <row r="892" spans="22:25" x14ac:dyDescent="0.15">
      <c r="V892"/>
      <c r="W892"/>
      <c r="X892"/>
      <c r="Y892"/>
    </row>
    <row r="893" spans="22:25" x14ac:dyDescent="0.15">
      <c r="V893"/>
      <c r="W893"/>
      <c r="X893"/>
      <c r="Y893"/>
    </row>
    <row r="894" spans="22:25" x14ac:dyDescent="0.15">
      <c r="V894"/>
      <c r="W894"/>
      <c r="X894"/>
      <c r="Y894"/>
    </row>
    <row r="895" spans="22:25" x14ac:dyDescent="0.15">
      <c r="V895"/>
      <c r="W895"/>
      <c r="X895"/>
      <c r="Y895"/>
    </row>
    <row r="896" spans="22:25" x14ac:dyDescent="0.15">
      <c r="V896"/>
      <c r="W896"/>
      <c r="X896"/>
      <c r="Y896"/>
    </row>
    <row r="897" spans="22:25" x14ac:dyDescent="0.15">
      <c r="V897"/>
      <c r="W897"/>
      <c r="X897"/>
      <c r="Y897"/>
    </row>
    <row r="898" spans="22:25" x14ac:dyDescent="0.15">
      <c r="V898"/>
      <c r="W898"/>
      <c r="X898"/>
      <c r="Y898"/>
    </row>
    <row r="899" spans="22:25" x14ac:dyDescent="0.15">
      <c r="V899"/>
      <c r="W899"/>
      <c r="X899"/>
      <c r="Y899"/>
    </row>
    <row r="900" spans="22:25" x14ac:dyDescent="0.15">
      <c r="V900"/>
      <c r="W900"/>
      <c r="X900"/>
      <c r="Y900"/>
    </row>
    <row r="901" spans="22:25" x14ac:dyDescent="0.15">
      <c r="V901"/>
      <c r="W901"/>
      <c r="X901"/>
      <c r="Y901"/>
    </row>
    <row r="902" spans="22:25" x14ac:dyDescent="0.15">
      <c r="V902"/>
      <c r="W902"/>
      <c r="X902"/>
      <c r="Y902"/>
    </row>
    <row r="903" spans="22:25" x14ac:dyDescent="0.15">
      <c r="V903"/>
      <c r="W903"/>
      <c r="X903"/>
      <c r="Y903"/>
    </row>
    <row r="904" spans="22:25" x14ac:dyDescent="0.15">
      <c r="V904"/>
      <c r="W904"/>
      <c r="X904"/>
      <c r="Y904"/>
    </row>
    <row r="905" spans="22:25" x14ac:dyDescent="0.15">
      <c r="V905"/>
      <c r="W905"/>
      <c r="X905"/>
      <c r="Y905"/>
    </row>
    <row r="906" spans="22:25" x14ac:dyDescent="0.15">
      <c r="V906"/>
      <c r="W906"/>
      <c r="X906"/>
      <c r="Y906"/>
    </row>
    <row r="907" spans="22:25" x14ac:dyDescent="0.15">
      <c r="V907"/>
      <c r="W907"/>
      <c r="X907"/>
      <c r="Y907"/>
    </row>
    <row r="908" spans="22:25" x14ac:dyDescent="0.15">
      <c r="V908"/>
      <c r="W908"/>
      <c r="X908"/>
      <c r="Y908"/>
    </row>
    <row r="909" spans="22:25" x14ac:dyDescent="0.15">
      <c r="V909"/>
      <c r="W909"/>
      <c r="X909"/>
      <c r="Y909"/>
    </row>
    <row r="910" spans="22:25" x14ac:dyDescent="0.15">
      <c r="V910"/>
      <c r="W910"/>
      <c r="X910"/>
      <c r="Y910"/>
    </row>
    <row r="911" spans="22:25" x14ac:dyDescent="0.15">
      <c r="V911"/>
      <c r="W911"/>
      <c r="X911"/>
      <c r="Y911"/>
    </row>
    <row r="912" spans="22:25" x14ac:dyDescent="0.15">
      <c r="V912"/>
      <c r="W912"/>
      <c r="X912"/>
      <c r="Y912"/>
    </row>
    <row r="913" spans="22:25" x14ac:dyDescent="0.15">
      <c r="V913"/>
      <c r="W913"/>
      <c r="X913"/>
      <c r="Y913"/>
    </row>
    <row r="914" spans="22:25" x14ac:dyDescent="0.15">
      <c r="V914"/>
      <c r="W914"/>
      <c r="X914"/>
      <c r="Y914"/>
    </row>
    <row r="915" spans="22:25" x14ac:dyDescent="0.15">
      <c r="V915"/>
      <c r="W915"/>
      <c r="X915"/>
      <c r="Y915"/>
    </row>
    <row r="916" spans="22:25" x14ac:dyDescent="0.15">
      <c r="V916"/>
      <c r="W916"/>
      <c r="X916"/>
      <c r="Y916"/>
    </row>
    <row r="917" spans="22:25" x14ac:dyDescent="0.15">
      <c r="V917"/>
      <c r="W917"/>
      <c r="X917"/>
      <c r="Y917"/>
    </row>
    <row r="918" spans="22:25" x14ac:dyDescent="0.15">
      <c r="V918"/>
      <c r="W918"/>
      <c r="X918"/>
      <c r="Y918"/>
    </row>
    <row r="919" spans="22:25" x14ac:dyDescent="0.15">
      <c r="V919"/>
      <c r="W919"/>
      <c r="X919"/>
      <c r="Y919"/>
    </row>
    <row r="920" spans="22:25" x14ac:dyDescent="0.15">
      <c r="V920"/>
      <c r="W920"/>
      <c r="X920"/>
      <c r="Y920"/>
    </row>
    <row r="921" spans="22:25" x14ac:dyDescent="0.15">
      <c r="V921"/>
      <c r="W921"/>
      <c r="X921"/>
      <c r="Y921"/>
    </row>
    <row r="922" spans="22:25" x14ac:dyDescent="0.15">
      <c r="V922"/>
      <c r="W922"/>
      <c r="X922"/>
      <c r="Y922"/>
    </row>
    <row r="923" spans="22:25" x14ac:dyDescent="0.15">
      <c r="V923"/>
      <c r="W923"/>
      <c r="X923"/>
      <c r="Y923"/>
    </row>
    <row r="924" spans="22:25" x14ac:dyDescent="0.15">
      <c r="V924"/>
      <c r="W924"/>
      <c r="X924"/>
      <c r="Y924"/>
    </row>
    <row r="925" spans="22:25" x14ac:dyDescent="0.15">
      <c r="V925"/>
      <c r="W925"/>
      <c r="X925"/>
      <c r="Y925"/>
    </row>
    <row r="926" spans="22:25" x14ac:dyDescent="0.15">
      <c r="V926"/>
      <c r="W926"/>
      <c r="X926"/>
      <c r="Y926"/>
    </row>
    <row r="927" spans="22:25" x14ac:dyDescent="0.15">
      <c r="V927"/>
      <c r="W927"/>
      <c r="X927"/>
      <c r="Y927"/>
    </row>
    <row r="928" spans="22:25" x14ac:dyDescent="0.15">
      <c r="V928"/>
      <c r="W928"/>
      <c r="X928"/>
      <c r="Y928"/>
    </row>
    <row r="929" spans="22:25" x14ac:dyDescent="0.15">
      <c r="V929"/>
      <c r="W929"/>
      <c r="X929"/>
      <c r="Y929"/>
    </row>
    <row r="930" spans="22:25" x14ac:dyDescent="0.15">
      <c r="V930"/>
      <c r="W930"/>
      <c r="X930"/>
      <c r="Y930"/>
    </row>
    <row r="931" spans="22:25" x14ac:dyDescent="0.15">
      <c r="V931"/>
      <c r="W931"/>
      <c r="X931"/>
      <c r="Y931"/>
    </row>
    <row r="932" spans="22:25" x14ac:dyDescent="0.15">
      <c r="V932"/>
      <c r="W932"/>
      <c r="X932"/>
      <c r="Y932"/>
    </row>
    <row r="933" spans="22:25" x14ac:dyDescent="0.15">
      <c r="V933"/>
      <c r="W933"/>
      <c r="X933"/>
      <c r="Y933"/>
    </row>
    <row r="934" spans="22:25" x14ac:dyDescent="0.15">
      <c r="V934"/>
      <c r="W934"/>
      <c r="X934"/>
      <c r="Y934"/>
    </row>
    <row r="935" spans="22:25" x14ac:dyDescent="0.15">
      <c r="V935"/>
      <c r="W935"/>
      <c r="X935"/>
      <c r="Y935"/>
    </row>
    <row r="936" spans="22:25" x14ac:dyDescent="0.15">
      <c r="V936"/>
      <c r="W936"/>
      <c r="X936"/>
      <c r="Y936"/>
    </row>
    <row r="937" spans="22:25" x14ac:dyDescent="0.15">
      <c r="V937"/>
      <c r="W937"/>
      <c r="X937"/>
      <c r="Y937"/>
    </row>
    <row r="938" spans="22:25" x14ac:dyDescent="0.15">
      <c r="V938"/>
      <c r="W938"/>
      <c r="X938"/>
      <c r="Y938"/>
    </row>
    <row r="939" spans="22:25" x14ac:dyDescent="0.15">
      <c r="V939"/>
      <c r="W939"/>
      <c r="X939"/>
      <c r="Y939"/>
    </row>
    <row r="940" spans="22:25" x14ac:dyDescent="0.15">
      <c r="V940"/>
      <c r="W940"/>
      <c r="X940"/>
      <c r="Y940"/>
    </row>
    <row r="941" spans="22:25" x14ac:dyDescent="0.15">
      <c r="V941"/>
      <c r="W941"/>
      <c r="X941"/>
      <c r="Y941"/>
    </row>
    <row r="942" spans="22:25" x14ac:dyDescent="0.15">
      <c r="V942"/>
      <c r="W942"/>
      <c r="X942"/>
      <c r="Y942"/>
    </row>
    <row r="943" spans="22:25" x14ac:dyDescent="0.15">
      <c r="V943"/>
      <c r="W943"/>
      <c r="X943"/>
      <c r="Y943"/>
    </row>
    <row r="944" spans="22:25" x14ac:dyDescent="0.15">
      <c r="V944"/>
      <c r="W944"/>
      <c r="X944"/>
      <c r="Y944"/>
    </row>
    <row r="945" spans="22:25" x14ac:dyDescent="0.15">
      <c r="V945"/>
      <c r="W945"/>
      <c r="X945"/>
      <c r="Y945"/>
    </row>
    <row r="946" spans="22:25" x14ac:dyDescent="0.15">
      <c r="V946"/>
      <c r="W946"/>
      <c r="X946"/>
      <c r="Y946"/>
    </row>
    <row r="947" spans="22:25" x14ac:dyDescent="0.15">
      <c r="V947"/>
      <c r="W947"/>
      <c r="X947"/>
      <c r="Y947"/>
    </row>
    <row r="948" spans="22:25" x14ac:dyDescent="0.15">
      <c r="V948"/>
      <c r="W948"/>
      <c r="X948"/>
      <c r="Y948"/>
    </row>
    <row r="949" spans="22:25" x14ac:dyDescent="0.15">
      <c r="V949"/>
      <c r="W949"/>
      <c r="X949"/>
      <c r="Y949"/>
    </row>
    <row r="950" spans="22:25" x14ac:dyDescent="0.15">
      <c r="V950"/>
      <c r="W950"/>
      <c r="X950"/>
      <c r="Y950"/>
    </row>
    <row r="951" spans="22:25" x14ac:dyDescent="0.15">
      <c r="V951"/>
      <c r="W951"/>
      <c r="X951"/>
      <c r="Y951"/>
    </row>
    <row r="952" spans="22:25" x14ac:dyDescent="0.15">
      <c r="V952"/>
      <c r="W952"/>
      <c r="X952"/>
      <c r="Y952"/>
    </row>
    <row r="953" spans="22:25" x14ac:dyDescent="0.15">
      <c r="V953"/>
      <c r="W953"/>
      <c r="X953"/>
      <c r="Y953"/>
    </row>
    <row r="954" spans="22:25" x14ac:dyDescent="0.15">
      <c r="V954"/>
      <c r="W954"/>
      <c r="X954"/>
      <c r="Y954"/>
    </row>
    <row r="955" spans="22:25" x14ac:dyDescent="0.15">
      <c r="V955"/>
      <c r="W955"/>
      <c r="X955"/>
      <c r="Y955"/>
    </row>
    <row r="956" spans="22:25" x14ac:dyDescent="0.15">
      <c r="V956"/>
      <c r="W956"/>
      <c r="X956"/>
      <c r="Y956"/>
    </row>
    <row r="957" spans="22:25" x14ac:dyDescent="0.15">
      <c r="V957"/>
      <c r="W957"/>
      <c r="X957"/>
      <c r="Y957"/>
    </row>
    <row r="958" spans="22:25" x14ac:dyDescent="0.15">
      <c r="V958"/>
      <c r="W958"/>
      <c r="X958"/>
      <c r="Y958"/>
    </row>
    <row r="959" spans="22:25" x14ac:dyDescent="0.15">
      <c r="V959"/>
      <c r="W959"/>
      <c r="X959"/>
      <c r="Y959"/>
    </row>
    <row r="960" spans="22:25" x14ac:dyDescent="0.15">
      <c r="V960"/>
      <c r="W960"/>
      <c r="X960"/>
      <c r="Y960"/>
    </row>
    <row r="961" spans="22:25" x14ac:dyDescent="0.15">
      <c r="V961"/>
      <c r="W961"/>
      <c r="X961"/>
      <c r="Y961"/>
    </row>
    <row r="962" spans="22:25" x14ac:dyDescent="0.15">
      <c r="V962"/>
      <c r="W962"/>
      <c r="X962"/>
      <c r="Y962"/>
    </row>
    <row r="963" spans="22:25" x14ac:dyDescent="0.15">
      <c r="V963"/>
      <c r="W963"/>
      <c r="X963"/>
      <c r="Y963"/>
    </row>
    <row r="964" spans="22:25" x14ac:dyDescent="0.15">
      <c r="V964"/>
      <c r="W964"/>
      <c r="X964"/>
      <c r="Y964"/>
    </row>
    <row r="965" spans="22:25" x14ac:dyDescent="0.15">
      <c r="V965"/>
      <c r="W965"/>
      <c r="X965"/>
      <c r="Y965"/>
    </row>
    <row r="966" spans="22:25" x14ac:dyDescent="0.15">
      <c r="V966"/>
      <c r="W966"/>
      <c r="X966"/>
      <c r="Y966"/>
    </row>
    <row r="967" spans="22:25" x14ac:dyDescent="0.15">
      <c r="V967"/>
      <c r="W967"/>
      <c r="X967"/>
      <c r="Y967"/>
    </row>
    <row r="968" spans="22:25" x14ac:dyDescent="0.15">
      <c r="V968"/>
      <c r="W968"/>
      <c r="X968"/>
      <c r="Y968"/>
    </row>
    <row r="969" spans="22:25" x14ac:dyDescent="0.15">
      <c r="V969"/>
      <c r="W969"/>
      <c r="X969"/>
      <c r="Y969"/>
    </row>
    <row r="970" spans="22:25" x14ac:dyDescent="0.15">
      <c r="V970"/>
      <c r="W970"/>
      <c r="X970"/>
      <c r="Y970"/>
    </row>
    <row r="971" spans="22:25" x14ac:dyDescent="0.15">
      <c r="V971"/>
      <c r="W971"/>
      <c r="X971"/>
      <c r="Y971"/>
    </row>
    <row r="972" spans="22:25" x14ac:dyDescent="0.15">
      <c r="V972"/>
      <c r="W972"/>
      <c r="X972"/>
      <c r="Y972"/>
    </row>
    <row r="973" spans="22:25" x14ac:dyDescent="0.15">
      <c r="V973"/>
      <c r="W973"/>
      <c r="X973"/>
      <c r="Y973"/>
    </row>
    <row r="974" spans="22:25" x14ac:dyDescent="0.15">
      <c r="V974"/>
      <c r="W974"/>
      <c r="X974"/>
      <c r="Y974"/>
    </row>
    <row r="975" spans="22:25" x14ac:dyDescent="0.15">
      <c r="V975"/>
      <c r="W975"/>
      <c r="X975"/>
      <c r="Y975"/>
    </row>
    <row r="976" spans="22:25" x14ac:dyDescent="0.15">
      <c r="V976"/>
      <c r="W976"/>
      <c r="X976"/>
      <c r="Y976"/>
    </row>
    <row r="977" spans="22:25" x14ac:dyDescent="0.15">
      <c r="V977"/>
      <c r="W977"/>
      <c r="X977"/>
      <c r="Y977"/>
    </row>
    <row r="978" spans="22:25" x14ac:dyDescent="0.15">
      <c r="V978"/>
      <c r="W978"/>
      <c r="X978"/>
      <c r="Y978"/>
    </row>
    <row r="979" spans="22:25" x14ac:dyDescent="0.15">
      <c r="V979"/>
      <c r="W979"/>
      <c r="X979"/>
      <c r="Y979"/>
    </row>
    <row r="980" spans="22:25" x14ac:dyDescent="0.15">
      <c r="V980"/>
      <c r="W980"/>
      <c r="X980"/>
      <c r="Y980"/>
    </row>
    <row r="981" spans="22:25" x14ac:dyDescent="0.15">
      <c r="V981"/>
      <c r="W981"/>
      <c r="X981"/>
      <c r="Y981"/>
    </row>
    <row r="982" spans="22:25" x14ac:dyDescent="0.15">
      <c r="V982"/>
      <c r="W982"/>
      <c r="X982"/>
      <c r="Y982"/>
    </row>
    <row r="983" spans="22:25" x14ac:dyDescent="0.15">
      <c r="V983"/>
      <c r="W983"/>
      <c r="X983"/>
      <c r="Y983"/>
    </row>
    <row r="984" spans="22:25" x14ac:dyDescent="0.15">
      <c r="V984"/>
      <c r="W984"/>
      <c r="X984"/>
      <c r="Y984"/>
    </row>
    <row r="985" spans="22:25" x14ac:dyDescent="0.15">
      <c r="V985"/>
      <c r="W985"/>
      <c r="X985"/>
      <c r="Y985"/>
    </row>
    <row r="986" spans="22:25" x14ac:dyDescent="0.15">
      <c r="V986"/>
      <c r="W986"/>
      <c r="X986"/>
      <c r="Y986"/>
    </row>
    <row r="987" spans="22:25" x14ac:dyDescent="0.15">
      <c r="V987"/>
      <c r="W987"/>
      <c r="X987"/>
      <c r="Y987"/>
    </row>
    <row r="988" spans="22:25" x14ac:dyDescent="0.15">
      <c r="V988"/>
      <c r="W988"/>
      <c r="X988"/>
      <c r="Y988"/>
    </row>
    <row r="989" spans="22:25" x14ac:dyDescent="0.15">
      <c r="V989"/>
      <c r="W989"/>
      <c r="X989"/>
      <c r="Y989"/>
    </row>
    <row r="990" spans="22:25" x14ac:dyDescent="0.15">
      <c r="V990"/>
      <c r="W990"/>
      <c r="X990"/>
      <c r="Y990"/>
    </row>
    <row r="991" spans="22:25" x14ac:dyDescent="0.15">
      <c r="V991"/>
      <c r="W991"/>
      <c r="X991"/>
      <c r="Y991"/>
    </row>
    <row r="992" spans="22:25" x14ac:dyDescent="0.15">
      <c r="V992"/>
      <c r="W992"/>
      <c r="X992"/>
      <c r="Y992"/>
    </row>
    <row r="993" spans="22:25" x14ac:dyDescent="0.15">
      <c r="V993"/>
      <c r="W993"/>
      <c r="X993"/>
      <c r="Y993"/>
    </row>
    <row r="994" spans="22:25" x14ac:dyDescent="0.15">
      <c r="V994"/>
      <c r="W994"/>
      <c r="X994"/>
      <c r="Y994"/>
    </row>
    <row r="995" spans="22:25" x14ac:dyDescent="0.15">
      <c r="V995"/>
      <c r="W995"/>
      <c r="X995"/>
      <c r="Y995"/>
    </row>
    <row r="996" spans="22:25" x14ac:dyDescent="0.15">
      <c r="V996"/>
      <c r="W996"/>
      <c r="X996"/>
      <c r="Y996"/>
    </row>
    <row r="997" spans="22:25" x14ac:dyDescent="0.15">
      <c r="V997"/>
      <c r="W997"/>
      <c r="X997"/>
      <c r="Y997"/>
    </row>
    <row r="998" spans="22:25" x14ac:dyDescent="0.15">
      <c r="V998"/>
      <c r="W998"/>
      <c r="X998"/>
      <c r="Y998"/>
    </row>
    <row r="999" spans="22:25" x14ac:dyDescent="0.15">
      <c r="V999"/>
      <c r="W999"/>
      <c r="X999"/>
      <c r="Y999"/>
    </row>
    <row r="1000" spans="22:25" x14ac:dyDescent="0.15">
      <c r="V1000"/>
      <c r="W1000"/>
      <c r="X1000"/>
      <c r="Y1000"/>
    </row>
    <row r="1001" spans="22:25" x14ac:dyDescent="0.15">
      <c r="V1001"/>
      <c r="W1001"/>
      <c r="X1001"/>
      <c r="Y1001"/>
    </row>
    <row r="1002" spans="22:25" x14ac:dyDescent="0.15">
      <c r="V1002"/>
      <c r="W1002"/>
      <c r="X1002"/>
      <c r="Y1002"/>
    </row>
    <row r="1003" spans="22:25" x14ac:dyDescent="0.15">
      <c r="V1003"/>
      <c r="W1003"/>
      <c r="X1003"/>
      <c r="Y1003"/>
    </row>
    <row r="1004" spans="22:25" x14ac:dyDescent="0.15">
      <c r="V1004"/>
      <c r="W1004"/>
      <c r="X1004"/>
      <c r="Y1004"/>
    </row>
    <row r="1005" spans="22:25" x14ac:dyDescent="0.15">
      <c r="V1005"/>
      <c r="W1005"/>
      <c r="X1005"/>
      <c r="Y1005"/>
    </row>
    <row r="1006" spans="22:25" x14ac:dyDescent="0.15">
      <c r="V1006"/>
      <c r="W1006"/>
      <c r="X1006"/>
      <c r="Y1006"/>
    </row>
    <row r="1007" spans="22:25" x14ac:dyDescent="0.15">
      <c r="V1007"/>
      <c r="W1007"/>
      <c r="X1007"/>
      <c r="Y1007"/>
    </row>
    <row r="1008" spans="22:25" x14ac:dyDescent="0.15">
      <c r="V1008"/>
      <c r="W1008"/>
      <c r="X1008"/>
      <c r="Y1008"/>
    </row>
    <row r="1009" spans="22:25" x14ac:dyDescent="0.15">
      <c r="V1009"/>
      <c r="W1009"/>
      <c r="X1009"/>
      <c r="Y1009"/>
    </row>
    <row r="1010" spans="22:25" x14ac:dyDescent="0.15">
      <c r="V1010"/>
      <c r="W1010"/>
      <c r="X1010"/>
      <c r="Y1010"/>
    </row>
    <row r="1011" spans="22:25" x14ac:dyDescent="0.15">
      <c r="V1011"/>
      <c r="W1011"/>
      <c r="X1011"/>
      <c r="Y1011"/>
    </row>
    <row r="1012" spans="22:25" x14ac:dyDescent="0.15">
      <c r="V1012"/>
      <c r="W1012"/>
      <c r="X1012"/>
      <c r="Y1012"/>
    </row>
    <row r="1013" spans="22:25" x14ac:dyDescent="0.15">
      <c r="V1013"/>
      <c r="W1013"/>
      <c r="X1013"/>
      <c r="Y1013"/>
    </row>
    <row r="1014" spans="22:25" x14ac:dyDescent="0.15">
      <c r="V1014"/>
      <c r="W1014"/>
      <c r="X1014"/>
      <c r="Y1014"/>
    </row>
    <row r="1015" spans="22:25" x14ac:dyDescent="0.15">
      <c r="V1015"/>
      <c r="W1015"/>
      <c r="X1015"/>
      <c r="Y1015"/>
    </row>
    <row r="1016" spans="22:25" x14ac:dyDescent="0.15">
      <c r="V1016"/>
      <c r="W1016"/>
      <c r="X1016"/>
      <c r="Y1016"/>
    </row>
    <row r="1017" spans="22:25" x14ac:dyDescent="0.15">
      <c r="V1017"/>
      <c r="W1017"/>
      <c r="X1017"/>
      <c r="Y1017"/>
    </row>
    <row r="1018" spans="22:25" x14ac:dyDescent="0.15">
      <c r="V1018"/>
      <c r="W1018"/>
      <c r="X1018"/>
      <c r="Y1018"/>
    </row>
    <row r="1019" spans="22:25" x14ac:dyDescent="0.15">
      <c r="V1019"/>
      <c r="W1019"/>
      <c r="X1019"/>
      <c r="Y1019"/>
    </row>
    <row r="1020" spans="22:25" x14ac:dyDescent="0.15">
      <c r="V1020"/>
      <c r="W1020"/>
      <c r="X1020"/>
      <c r="Y1020"/>
    </row>
    <row r="1021" spans="22:25" x14ac:dyDescent="0.15">
      <c r="V1021"/>
      <c r="W1021"/>
      <c r="X1021"/>
      <c r="Y1021"/>
    </row>
    <row r="1022" spans="22:25" x14ac:dyDescent="0.15">
      <c r="V1022"/>
      <c r="W1022"/>
      <c r="X1022"/>
      <c r="Y1022"/>
    </row>
    <row r="1023" spans="22:25" x14ac:dyDescent="0.15">
      <c r="V1023"/>
      <c r="W1023"/>
      <c r="X1023"/>
      <c r="Y1023"/>
    </row>
    <row r="1024" spans="22:25" x14ac:dyDescent="0.15">
      <c r="V1024"/>
      <c r="W1024"/>
      <c r="X1024"/>
      <c r="Y1024"/>
    </row>
    <row r="1025" spans="22:25" x14ac:dyDescent="0.15">
      <c r="V1025"/>
      <c r="W1025"/>
      <c r="X1025"/>
      <c r="Y1025"/>
    </row>
    <row r="1026" spans="22:25" x14ac:dyDescent="0.15">
      <c r="V1026"/>
      <c r="W1026"/>
      <c r="X1026"/>
      <c r="Y1026"/>
    </row>
    <row r="1027" spans="22:25" x14ac:dyDescent="0.15">
      <c r="V1027"/>
      <c r="W1027"/>
      <c r="X1027"/>
      <c r="Y1027"/>
    </row>
    <row r="1028" spans="22:25" x14ac:dyDescent="0.15">
      <c r="V1028"/>
      <c r="W1028"/>
      <c r="X1028"/>
      <c r="Y1028"/>
    </row>
    <row r="1029" spans="22:25" x14ac:dyDescent="0.15">
      <c r="V1029"/>
      <c r="W1029"/>
      <c r="X1029"/>
      <c r="Y1029"/>
    </row>
    <row r="1030" spans="22:25" x14ac:dyDescent="0.15">
      <c r="V1030"/>
      <c r="W1030"/>
      <c r="X1030"/>
      <c r="Y1030"/>
    </row>
    <row r="1031" spans="22:25" x14ac:dyDescent="0.15">
      <c r="V1031"/>
      <c r="W1031"/>
      <c r="X1031"/>
      <c r="Y1031"/>
    </row>
    <row r="1032" spans="22:25" x14ac:dyDescent="0.15">
      <c r="V1032"/>
      <c r="W1032"/>
      <c r="X1032"/>
      <c r="Y1032"/>
    </row>
    <row r="1033" spans="22:25" x14ac:dyDescent="0.15">
      <c r="V1033"/>
      <c r="W1033"/>
      <c r="X1033"/>
      <c r="Y1033"/>
    </row>
    <row r="1034" spans="22:25" x14ac:dyDescent="0.15">
      <c r="V1034"/>
      <c r="W1034"/>
      <c r="X1034"/>
      <c r="Y1034"/>
    </row>
    <row r="1035" spans="22:25" x14ac:dyDescent="0.15">
      <c r="V1035"/>
      <c r="W1035"/>
      <c r="X1035"/>
      <c r="Y1035"/>
    </row>
    <row r="1036" spans="22:25" x14ac:dyDescent="0.15">
      <c r="V1036"/>
      <c r="W1036"/>
      <c r="X1036"/>
      <c r="Y1036"/>
    </row>
    <row r="1037" spans="22:25" x14ac:dyDescent="0.15">
      <c r="V1037"/>
      <c r="W1037"/>
      <c r="X1037"/>
      <c r="Y1037"/>
    </row>
    <row r="1038" spans="22:25" x14ac:dyDescent="0.15">
      <c r="V1038"/>
      <c r="W1038"/>
      <c r="X1038"/>
      <c r="Y1038"/>
    </row>
    <row r="1039" spans="22:25" x14ac:dyDescent="0.15">
      <c r="V1039"/>
      <c r="W1039"/>
      <c r="X1039"/>
      <c r="Y1039"/>
    </row>
    <row r="1040" spans="22:25" x14ac:dyDescent="0.15">
      <c r="V1040"/>
      <c r="W1040"/>
      <c r="X1040"/>
      <c r="Y1040"/>
    </row>
    <row r="1041" spans="22:25" x14ac:dyDescent="0.15">
      <c r="V1041"/>
      <c r="W1041"/>
      <c r="X1041"/>
      <c r="Y1041"/>
    </row>
    <row r="1042" spans="22:25" x14ac:dyDescent="0.15">
      <c r="V1042"/>
      <c r="W1042"/>
      <c r="X1042"/>
      <c r="Y1042"/>
    </row>
    <row r="1043" spans="22:25" x14ac:dyDescent="0.15">
      <c r="V1043"/>
      <c r="W1043"/>
      <c r="X1043"/>
      <c r="Y1043"/>
    </row>
    <row r="1044" spans="22:25" x14ac:dyDescent="0.15">
      <c r="V1044"/>
      <c r="W1044"/>
      <c r="X1044"/>
      <c r="Y1044"/>
    </row>
    <row r="1045" spans="22:25" x14ac:dyDescent="0.15">
      <c r="V1045"/>
      <c r="W1045"/>
      <c r="X1045"/>
      <c r="Y1045"/>
    </row>
    <row r="1046" spans="22:25" x14ac:dyDescent="0.15">
      <c r="V1046"/>
      <c r="W1046"/>
      <c r="X1046"/>
      <c r="Y1046"/>
    </row>
    <row r="1047" spans="22:25" x14ac:dyDescent="0.15">
      <c r="V1047"/>
      <c r="W1047"/>
      <c r="X1047"/>
      <c r="Y1047"/>
    </row>
    <row r="1048" spans="22:25" x14ac:dyDescent="0.15">
      <c r="V1048"/>
      <c r="W1048"/>
      <c r="X1048"/>
      <c r="Y1048"/>
    </row>
    <row r="1049" spans="22:25" x14ac:dyDescent="0.15">
      <c r="V1049"/>
      <c r="W1049"/>
      <c r="X1049"/>
      <c r="Y1049"/>
    </row>
    <row r="1050" spans="22:25" x14ac:dyDescent="0.15">
      <c r="V1050"/>
      <c r="W1050"/>
      <c r="X1050"/>
      <c r="Y1050"/>
    </row>
    <row r="1051" spans="22:25" x14ac:dyDescent="0.15">
      <c r="V1051"/>
      <c r="W1051"/>
      <c r="X1051"/>
      <c r="Y1051"/>
    </row>
    <row r="1052" spans="22:25" x14ac:dyDescent="0.15">
      <c r="V1052"/>
      <c r="W1052"/>
      <c r="X1052"/>
      <c r="Y1052"/>
    </row>
    <row r="1053" spans="22:25" x14ac:dyDescent="0.15">
      <c r="V1053"/>
      <c r="W1053"/>
      <c r="X1053"/>
      <c r="Y1053"/>
    </row>
    <row r="1054" spans="22:25" x14ac:dyDescent="0.15">
      <c r="V1054"/>
      <c r="W1054"/>
      <c r="X1054"/>
      <c r="Y1054"/>
    </row>
    <row r="1055" spans="22:25" x14ac:dyDescent="0.15">
      <c r="V1055"/>
      <c r="W1055"/>
      <c r="X1055"/>
      <c r="Y1055"/>
    </row>
    <row r="1056" spans="22:25" x14ac:dyDescent="0.15">
      <c r="V1056"/>
      <c r="W1056"/>
      <c r="X1056"/>
      <c r="Y1056"/>
    </row>
    <row r="1057" spans="22:25" x14ac:dyDescent="0.15">
      <c r="V1057"/>
      <c r="W1057"/>
      <c r="X1057"/>
      <c r="Y1057"/>
    </row>
    <row r="1058" spans="22:25" x14ac:dyDescent="0.15">
      <c r="V1058"/>
      <c r="W1058"/>
      <c r="X1058"/>
      <c r="Y1058"/>
    </row>
    <row r="1059" spans="22:25" x14ac:dyDescent="0.15">
      <c r="V1059"/>
      <c r="W1059"/>
      <c r="X1059"/>
      <c r="Y1059"/>
    </row>
    <row r="1060" spans="22:25" x14ac:dyDescent="0.15">
      <c r="V1060"/>
      <c r="W1060"/>
      <c r="X1060"/>
      <c r="Y1060"/>
    </row>
    <row r="1061" spans="22:25" x14ac:dyDescent="0.15">
      <c r="V1061"/>
      <c r="W1061"/>
      <c r="X1061"/>
      <c r="Y1061"/>
    </row>
    <row r="1062" spans="22:25" x14ac:dyDescent="0.15">
      <c r="V1062"/>
      <c r="W1062"/>
      <c r="X1062"/>
      <c r="Y1062"/>
    </row>
    <row r="1063" spans="22:25" x14ac:dyDescent="0.15">
      <c r="V1063"/>
      <c r="W1063"/>
      <c r="X1063"/>
      <c r="Y1063"/>
    </row>
    <row r="1064" spans="22:25" x14ac:dyDescent="0.15">
      <c r="V1064"/>
      <c r="W1064"/>
      <c r="X1064"/>
      <c r="Y1064"/>
    </row>
    <row r="1065" spans="22:25" x14ac:dyDescent="0.15">
      <c r="V1065"/>
      <c r="W1065"/>
      <c r="X1065"/>
      <c r="Y1065"/>
    </row>
    <row r="1066" spans="22:25" x14ac:dyDescent="0.15">
      <c r="V1066"/>
      <c r="W1066"/>
      <c r="X1066"/>
      <c r="Y1066"/>
    </row>
    <row r="1067" spans="22:25" x14ac:dyDescent="0.15">
      <c r="V1067"/>
      <c r="W1067"/>
      <c r="X1067"/>
      <c r="Y1067"/>
    </row>
    <row r="1068" spans="22:25" x14ac:dyDescent="0.15">
      <c r="V1068"/>
      <c r="W1068"/>
      <c r="X1068"/>
      <c r="Y1068"/>
    </row>
    <row r="1069" spans="22:25" x14ac:dyDescent="0.15">
      <c r="V1069"/>
      <c r="W1069"/>
      <c r="X1069"/>
      <c r="Y1069"/>
    </row>
    <row r="1070" spans="22:25" x14ac:dyDescent="0.15">
      <c r="V1070"/>
      <c r="W1070"/>
      <c r="X1070"/>
      <c r="Y1070"/>
    </row>
    <row r="1071" spans="22:25" x14ac:dyDescent="0.15">
      <c r="V1071"/>
      <c r="W1071"/>
      <c r="X1071"/>
      <c r="Y1071"/>
    </row>
    <row r="1072" spans="22:25" x14ac:dyDescent="0.15">
      <c r="V1072"/>
      <c r="W1072"/>
      <c r="X1072"/>
      <c r="Y1072"/>
    </row>
    <row r="1073" spans="22:25" x14ac:dyDescent="0.15">
      <c r="V1073"/>
      <c r="W1073"/>
      <c r="X1073"/>
      <c r="Y1073"/>
    </row>
    <row r="1074" spans="22:25" x14ac:dyDescent="0.15">
      <c r="V1074"/>
      <c r="W1074"/>
      <c r="X1074"/>
      <c r="Y1074"/>
    </row>
    <row r="1075" spans="22:25" x14ac:dyDescent="0.15">
      <c r="V1075"/>
      <c r="W1075"/>
      <c r="X1075"/>
      <c r="Y1075"/>
    </row>
    <row r="1076" spans="22:25" x14ac:dyDescent="0.15">
      <c r="V1076"/>
      <c r="W1076"/>
      <c r="X1076"/>
      <c r="Y1076"/>
    </row>
    <row r="1077" spans="22:25" x14ac:dyDescent="0.15">
      <c r="V1077"/>
      <c r="W1077"/>
      <c r="X1077"/>
      <c r="Y1077"/>
    </row>
    <row r="1078" spans="22:25" x14ac:dyDescent="0.15">
      <c r="V1078"/>
      <c r="W1078"/>
      <c r="X1078"/>
      <c r="Y1078"/>
    </row>
    <row r="1079" spans="22:25" x14ac:dyDescent="0.15">
      <c r="V1079"/>
      <c r="W1079"/>
      <c r="X1079"/>
      <c r="Y1079"/>
    </row>
    <row r="1080" spans="22:25" x14ac:dyDescent="0.15">
      <c r="V1080"/>
      <c r="W1080"/>
      <c r="X1080"/>
      <c r="Y1080"/>
    </row>
    <row r="1081" spans="22:25" x14ac:dyDescent="0.15">
      <c r="V1081"/>
      <c r="W1081"/>
      <c r="X1081"/>
      <c r="Y1081"/>
    </row>
    <row r="1082" spans="22:25" x14ac:dyDescent="0.15">
      <c r="V1082"/>
      <c r="W1082"/>
      <c r="X1082"/>
      <c r="Y1082"/>
    </row>
    <row r="1083" spans="22:25" x14ac:dyDescent="0.15">
      <c r="V1083"/>
      <c r="W1083"/>
      <c r="X1083"/>
      <c r="Y1083"/>
    </row>
    <row r="1084" spans="22:25" x14ac:dyDescent="0.15">
      <c r="V1084"/>
      <c r="W1084"/>
      <c r="X1084"/>
      <c r="Y1084"/>
    </row>
    <row r="1085" spans="22:25" x14ac:dyDescent="0.15">
      <c r="V1085"/>
      <c r="W1085"/>
      <c r="X1085"/>
      <c r="Y1085"/>
    </row>
    <row r="1086" spans="22:25" x14ac:dyDescent="0.15">
      <c r="V1086"/>
      <c r="W1086"/>
      <c r="X1086"/>
      <c r="Y1086"/>
    </row>
    <row r="1087" spans="22:25" x14ac:dyDescent="0.15">
      <c r="V1087"/>
      <c r="W1087"/>
      <c r="X1087"/>
      <c r="Y1087"/>
    </row>
    <row r="1088" spans="22:25" x14ac:dyDescent="0.15">
      <c r="V1088"/>
      <c r="W1088"/>
      <c r="X1088"/>
      <c r="Y1088"/>
    </row>
    <row r="1089" spans="22:25" x14ac:dyDescent="0.15">
      <c r="V1089"/>
      <c r="W1089"/>
      <c r="X1089"/>
      <c r="Y1089"/>
    </row>
    <row r="1090" spans="22:25" x14ac:dyDescent="0.15">
      <c r="V1090"/>
      <c r="W1090"/>
      <c r="X1090"/>
      <c r="Y1090"/>
    </row>
    <row r="1091" spans="22:25" x14ac:dyDescent="0.15">
      <c r="V1091"/>
      <c r="W1091"/>
      <c r="X1091"/>
      <c r="Y1091"/>
    </row>
    <row r="1092" spans="22:25" x14ac:dyDescent="0.15">
      <c r="V1092"/>
      <c r="W1092"/>
      <c r="X1092"/>
      <c r="Y1092"/>
    </row>
    <row r="1093" spans="22:25" x14ac:dyDescent="0.15">
      <c r="V1093"/>
      <c r="W1093"/>
      <c r="X1093"/>
      <c r="Y1093"/>
    </row>
    <row r="1094" spans="22:25" x14ac:dyDescent="0.15">
      <c r="V1094"/>
      <c r="W1094"/>
      <c r="X1094"/>
      <c r="Y1094"/>
    </row>
    <row r="1095" spans="22:25" x14ac:dyDescent="0.15">
      <c r="V1095"/>
      <c r="W1095"/>
      <c r="X1095"/>
      <c r="Y1095"/>
    </row>
    <row r="1096" spans="22:25" x14ac:dyDescent="0.15">
      <c r="V1096"/>
      <c r="W1096"/>
      <c r="X1096"/>
      <c r="Y1096"/>
    </row>
    <row r="1097" spans="22:25" x14ac:dyDescent="0.15">
      <c r="V1097"/>
      <c r="W1097"/>
      <c r="X1097"/>
      <c r="Y1097"/>
    </row>
    <row r="1098" spans="22:25" x14ac:dyDescent="0.15">
      <c r="V1098"/>
      <c r="W1098"/>
      <c r="X1098"/>
      <c r="Y1098"/>
    </row>
    <row r="1099" spans="22:25" x14ac:dyDescent="0.15">
      <c r="V1099"/>
      <c r="W1099"/>
      <c r="X1099"/>
      <c r="Y1099"/>
    </row>
    <row r="1100" spans="22:25" x14ac:dyDescent="0.15">
      <c r="V1100"/>
      <c r="W1100"/>
      <c r="X1100"/>
      <c r="Y1100"/>
    </row>
    <row r="1101" spans="22:25" x14ac:dyDescent="0.15">
      <c r="V1101"/>
      <c r="W1101"/>
      <c r="X1101"/>
      <c r="Y1101"/>
    </row>
    <row r="1102" spans="22:25" x14ac:dyDescent="0.15">
      <c r="V1102"/>
      <c r="W1102"/>
      <c r="X1102"/>
      <c r="Y1102"/>
    </row>
    <row r="1103" spans="22:25" x14ac:dyDescent="0.15">
      <c r="V1103"/>
      <c r="W1103"/>
      <c r="X1103"/>
      <c r="Y1103"/>
    </row>
    <row r="1104" spans="22:25" x14ac:dyDescent="0.15">
      <c r="V1104"/>
      <c r="W1104"/>
      <c r="X1104"/>
      <c r="Y1104"/>
    </row>
    <row r="1105" spans="22:25" x14ac:dyDescent="0.15">
      <c r="V1105"/>
      <c r="W1105"/>
      <c r="X1105"/>
      <c r="Y1105"/>
    </row>
    <row r="1106" spans="22:25" x14ac:dyDescent="0.15">
      <c r="V1106"/>
      <c r="W1106"/>
      <c r="X1106"/>
      <c r="Y1106"/>
    </row>
    <row r="1107" spans="22:25" x14ac:dyDescent="0.15">
      <c r="V1107"/>
      <c r="W1107"/>
      <c r="X1107"/>
      <c r="Y1107"/>
    </row>
    <row r="1108" spans="22:25" x14ac:dyDescent="0.15">
      <c r="V1108"/>
      <c r="W1108"/>
      <c r="X1108"/>
      <c r="Y1108"/>
    </row>
    <row r="1109" spans="22:25" x14ac:dyDescent="0.15">
      <c r="V1109"/>
      <c r="W1109"/>
      <c r="X1109"/>
      <c r="Y1109"/>
    </row>
    <row r="1110" spans="22:25" x14ac:dyDescent="0.15">
      <c r="V1110"/>
      <c r="W1110"/>
      <c r="X1110"/>
      <c r="Y1110"/>
    </row>
    <row r="1111" spans="22:25" x14ac:dyDescent="0.15">
      <c r="V1111"/>
      <c r="W1111"/>
      <c r="X1111"/>
      <c r="Y1111"/>
    </row>
    <row r="1112" spans="22:25" x14ac:dyDescent="0.15">
      <c r="V1112"/>
      <c r="W1112"/>
      <c r="X1112"/>
      <c r="Y1112"/>
    </row>
    <row r="1113" spans="22:25" x14ac:dyDescent="0.15">
      <c r="V1113"/>
      <c r="W1113"/>
      <c r="X1113"/>
      <c r="Y1113"/>
    </row>
    <row r="1114" spans="22:25" x14ac:dyDescent="0.15">
      <c r="V1114"/>
      <c r="W1114"/>
      <c r="X1114"/>
      <c r="Y1114"/>
    </row>
    <row r="1115" spans="22:25" x14ac:dyDescent="0.15">
      <c r="V1115"/>
      <c r="W1115"/>
      <c r="X1115"/>
      <c r="Y1115"/>
    </row>
    <row r="1116" spans="22:25" x14ac:dyDescent="0.15">
      <c r="V1116"/>
      <c r="W1116"/>
      <c r="X1116"/>
      <c r="Y1116"/>
    </row>
    <row r="1117" spans="22:25" x14ac:dyDescent="0.15">
      <c r="V1117"/>
      <c r="W1117"/>
      <c r="X1117"/>
      <c r="Y1117"/>
    </row>
    <row r="1118" spans="22:25" x14ac:dyDescent="0.15">
      <c r="V1118"/>
      <c r="W1118"/>
      <c r="X1118"/>
      <c r="Y1118"/>
    </row>
    <row r="1119" spans="22:25" x14ac:dyDescent="0.15">
      <c r="V1119"/>
      <c r="W1119"/>
      <c r="X1119"/>
      <c r="Y1119"/>
    </row>
    <row r="1120" spans="22:25" x14ac:dyDescent="0.15">
      <c r="V1120"/>
      <c r="W1120"/>
      <c r="X1120"/>
      <c r="Y1120"/>
    </row>
    <row r="1121" spans="22:25" x14ac:dyDescent="0.15">
      <c r="V1121"/>
      <c r="W1121"/>
      <c r="X1121"/>
      <c r="Y1121"/>
    </row>
    <row r="1122" spans="22:25" x14ac:dyDescent="0.15">
      <c r="V1122"/>
      <c r="W1122"/>
      <c r="X1122"/>
      <c r="Y1122"/>
    </row>
    <row r="1123" spans="22:25" x14ac:dyDescent="0.15">
      <c r="V1123"/>
      <c r="W1123"/>
      <c r="X1123"/>
      <c r="Y1123"/>
    </row>
    <row r="1124" spans="22:25" x14ac:dyDescent="0.15">
      <c r="V1124"/>
      <c r="W1124"/>
      <c r="X1124"/>
      <c r="Y1124"/>
    </row>
    <row r="1125" spans="22:25" x14ac:dyDescent="0.15">
      <c r="V1125"/>
      <c r="W1125"/>
      <c r="X1125"/>
      <c r="Y1125"/>
    </row>
    <row r="1126" spans="22:25" x14ac:dyDescent="0.15">
      <c r="V1126"/>
      <c r="W1126"/>
      <c r="X1126"/>
      <c r="Y1126"/>
    </row>
    <row r="1127" spans="22:25" x14ac:dyDescent="0.15">
      <c r="V1127"/>
      <c r="W1127"/>
      <c r="X1127"/>
      <c r="Y1127"/>
    </row>
    <row r="1128" spans="22:25" x14ac:dyDescent="0.15">
      <c r="V1128"/>
      <c r="W1128"/>
      <c r="X1128"/>
      <c r="Y1128"/>
    </row>
    <row r="1129" spans="22:25" x14ac:dyDescent="0.15">
      <c r="V1129"/>
      <c r="W1129"/>
      <c r="X1129"/>
      <c r="Y1129"/>
    </row>
    <row r="1130" spans="22:25" x14ac:dyDescent="0.15">
      <c r="V1130"/>
      <c r="W1130"/>
      <c r="X1130"/>
      <c r="Y1130"/>
    </row>
    <row r="1131" spans="22:25" x14ac:dyDescent="0.15">
      <c r="V1131"/>
      <c r="W1131"/>
      <c r="X1131"/>
      <c r="Y1131"/>
    </row>
    <row r="1132" spans="22:25" x14ac:dyDescent="0.15">
      <c r="V1132"/>
      <c r="W1132"/>
      <c r="X1132"/>
      <c r="Y1132"/>
    </row>
    <row r="1133" spans="22:25" x14ac:dyDescent="0.15">
      <c r="V1133"/>
      <c r="W1133"/>
      <c r="X1133"/>
      <c r="Y1133"/>
    </row>
    <row r="1134" spans="22:25" x14ac:dyDescent="0.15">
      <c r="V1134"/>
      <c r="W1134"/>
      <c r="X1134"/>
      <c r="Y1134"/>
    </row>
    <row r="1135" spans="22:25" x14ac:dyDescent="0.15">
      <c r="V1135"/>
      <c r="W1135"/>
      <c r="X1135"/>
      <c r="Y1135"/>
    </row>
    <row r="1136" spans="22:25" x14ac:dyDescent="0.15">
      <c r="V1136"/>
      <c r="W1136"/>
      <c r="X1136"/>
      <c r="Y1136"/>
    </row>
    <row r="1137" spans="22:25" x14ac:dyDescent="0.15">
      <c r="V1137"/>
      <c r="W1137"/>
      <c r="X1137"/>
      <c r="Y1137"/>
    </row>
    <row r="1138" spans="22:25" x14ac:dyDescent="0.15">
      <c r="V1138"/>
      <c r="W1138"/>
      <c r="X1138"/>
      <c r="Y1138"/>
    </row>
    <row r="1139" spans="22:25" x14ac:dyDescent="0.15">
      <c r="V1139"/>
      <c r="W1139"/>
      <c r="X1139"/>
      <c r="Y1139"/>
    </row>
    <row r="1140" spans="22:25" x14ac:dyDescent="0.15">
      <c r="V1140"/>
      <c r="W1140"/>
      <c r="X1140"/>
      <c r="Y1140"/>
    </row>
    <row r="1141" spans="22:25" x14ac:dyDescent="0.15">
      <c r="V1141"/>
      <c r="W1141"/>
      <c r="X1141"/>
      <c r="Y1141"/>
    </row>
    <row r="1142" spans="22:25" x14ac:dyDescent="0.15">
      <c r="V1142"/>
      <c r="W1142"/>
      <c r="X1142"/>
      <c r="Y1142"/>
    </row>
    <row r="1143" spans="22:25" x14ac:dyDescent="0.15">
      <c r="V1143"/>
      <c r="W1143"/>
      <c r="X1143"/>
      <c r="Y1143"/>
    </row>
    <row r="1144" spans="22:25" x14ac:dyDescent="0.15">
      <c r="V1144"/>
      <c r="W1144"/>
      <c r="X1144"/>
      <c r="Y1144"/>
    </row>
    <row r="1145" spans="22:25" x14ac:dyDescent="0.15">
      <c r="V1145"/>
      <c r="W1145"/>
      <c r="X1145"/>
      <c r="Y1145"/>
    </row>
    <row r="1146" spans="22:25" x14ac:dyDescent="0.15">
      <c r="V1146"/>
      <c r="W1146"/>
      <c r="X1146"/>
      <c r="Y1146"/>
    </row>
    <row r="1147" spans="22:25" x14ac:dyDescent="0.15">
      <c r="V1147"/>
      <c r="W1147"/>
      <c r="X1147"/>
      <c r="Y1147"/>
    </row>
    <row r="1148" spans="22:25" x14ac:dyDescent="0.15">
      <c r="V1148"/>
      <c r="W1148"/>
      <c r="X1148"/>
      <c r="Y1148"/>
    </row>
    <row r="1149" spans="22:25" x14ac:dyDescent="0.15">
      <c r="V1149"/>
      <c r="W1149"/>
      <c r="X1149"/>
      <c r="Y1149"/>
    </row>
    <row r="1150" spans="22:25" x14ac:dyDescent="0.15">
      <c r="V1150"/>
      <c r="W1150"/>
      <c r="X1150"/>
      <c r="Y1150"/>
    </row>
    <row r="1151" spans="22:25" x14ac:dyDescent="0.15">
      <c r="V1151"/>
      <c r="W1151"/>
      <c r="X1151"/>
      <c r="Y1151"/>
    </row>
    <row r="1152" spans="22:25" x14ac:dyDescent="0.15">
      <c r="V1152"/>
      <c r="W1152"/>
      <c r="X1152"/>
      <c r="Y1152"/>
    </row>
    <row r="1153" spans="22:25" x14ac:dyDescent="0.15">
      <c r="V1153"/>
      <c r="W1153"/>
      <c r="X1153"/>
      <c r="Y1153"/>
    </row>
    <row r="1154" spans="22:25" x14ac:dyDescent="0.15">
      <c r="V1154"/>
      <c r="W1154"/>
      <c r="X1154"/>
      <c r="Y1154"/>
    </row>
    <row r="1155" spans="22:25" x14ac:dyDescent="0.15">
      <c r="V1155"/>
      <c r="W1155"/>
      <c r="X1155"/>
      <c r="Y1155"/>
    </row>
    <row r="1156" spans="22:25" x14ac:dyDescent="0.15">
      <c r="V1156"/>
      <c r="W1156"/>
      <c r="X1156"/>
      <c r="Y1156"/>
    </row>
    <row r="1157" spans="22:25" x14ac:dyDescent="0.15">
      <c r="V1157"/>
      <c r="W1157"/>
      <c r="X1157"/>
      <c r="Y1157"/>
    </row>
    <row r="1158" spans="22:25" x14ac:dyDescent="0.15">
      <c r="V1158"/>
      <c r="W1158"/>
      <c r="X1158"/>
      <c r="Y1158"/>
    </row>
    <row r="1159" spans="22:25" x14ac:dyDescent="0.15">
      <c r="V1159"/>
      <c r="W1159"/>
      <c r="X1159"/>
      <c r="Y1159"/>
    </row>
    <row r="1160" spans="22:25" x14ac:dyDescent="0.15">
      <c r="V1160"/>
      <c r="W1160"/>
      <c r="X1160"/>
      <c r="Y1160"/>
    </row>
    <row r="1161" spans="22:25" x14ac:dyDescent="0.15">
      <c r="V1161"/>
      <c r="W1161"/>
      <c r="X1161"/>
      <c r="Y1161"/>
    </row>
    <row r="1162" spans="22:25" x14ac:dyDescent="0.15">
      <c r="V1162"/>
      <c r="W1162"/>
      <c r="X1162"/>
      <c r="Y1162"/>
    </row>
    <row r="1163" spans="22:25" x14ac:dyDescent="0.15">
      <c r="V1163"/>
      <c r="W1163"/>
      <c r="X1163"/>
      <c r="Y1163"/>
    </row>
    <row r="1164" spans="22:25" x14ac:dyDescent="0.15">
      <c r="V1164"/>
      <c r="W1164"/>
      <c r="X1164"/>
      <c r="Y1164"/>
    </row>
    <row r="1165" spans="22:25" x14ac:dyDescent="0.15">
      <c r="V1165"/>
      <c r="W1165"/>
      <c r="X1165"/>
      <c r="Y1165"/>
    </row>
    <row r="1166" spans="22:25" x14ac:dyDescent="0.15">
      <c r="V1166"/>
      <c r="W1166"/>
      <c r="X1166"/>
      <c r="Y1166"/>
    </row>
    <row r="1167" spans="22:25" x14ac:dyDescent="0.15">
      <c r="V1167"/>
      <c r="W1167"/>
      <c r="X1167"/>
      <c r="Y1167"/>
    </row>
    <row r="1168" spans="22:25" x14ac:dyDescent="0.15">
      <c r="V1168"/>
      <c r="W1168"/>
      <c r="X1168"/>
      <c r="Y1168"/>
    </row>
    <row r="1169" spans="22:25" x14ac:dyDescent="0.15">
      <c r="V1169"/>
      <c r="W1169"/>
      <c r="X1169"/>
      <c r="Y1169"/>
    </row>
    <row r="1170" spans="22:25" x14ac:dyDescent="0.15">
      <c r="V1170"/>
      <c r="W1170"/>
      <c r="X1170"/>
      <c r="Y1170"/>
    </row>
    <row r="1171" spans="22:25" x14ac:dyDescent="0.15">
      <c r="V1171"/>
      <c r="W1171"/>
      <c r="X1171"/>
      <c r="Y1171"/>
    </row>
    <row r="1172" spans="22:25" x14ac:dyDescent="0.15">
      <c r="V1172"/>
      <c r="W1172"/>
      <c r="X1172"/>
      <c r="Y1172"/>
    </row>
    <row r="1173" spans="22:25" x14ac:dyDescent="0.15">
      <c r="V1173"/>
      <c r="W1173"/>
      <c r="X1173"/>
      <c r="Y1173"/>
    </row>
    <row r="1174" spans="22:25" x14ac:dyDescent="0.15">
      <c r="V1174"/>
      <c r="W1174"/>
      <c r="X1174"/>
      <c r="Y1174"/>
    </row>
    <row r="1175" spans="22:25" x14ac:dyDescent="0.15">
      <c r="V1175"/>
      <c r="W1175"/>
      <c r="X1175"/>
      <c r="Y1175"/>
    </row>
    <row r="1176" spans="22:25" x14ac:dyDescent="0.15">
      <c r="V1176"/>
      <c r="W1176"/>
      <c r="X1176"/>
      <c r="Y1176"/>
    </row>
    <row r="1177" spans="22:25" x14ac:dyDescent="0.15">
      <c r="V1177"/>
      <c r="W1177"/>
      <c r="X1177"/>
      <c r="Y1177"/>
    </row>
    <row r="1178" spans="22:25" x14ac:dyDescent="0.15">
      <c r="V1178"/>
      <c r="W1178"/>
      <c r="X1178"/>
      <c r="Y1178"/>
    </row>
    <row r="1179" spans="22:25" x14ac:dyDescent="0.15">
      <c r="V1179"/>
      <c r="W1179"/>
      <c r="X1179"/>
      <c r="Y1179"/>
    </row>
    <row r="1180" spans="22:25" x14ac:dyDescent="0.15">
      <c r="V1180"/>
      <c r="W1180"/>
      <c r="X1180"/>
      <c r="Y1180"/>
    </row>
    <row r="1181" spans="22:25" x14ac:dyDescent="0.15">
      <c r="V1181"/>
      <c r="W1181"/>
      <c r="X1181"/>
      <c r="Y1181"/>
    </row>
    <row r="1182" spans="22:25" x14ac:dyDescent="0.15">
      <c r="V1182"/>
      <c r="W1182"/>
      <c r="X1182"/>
      <c r="Y1182"/>
    </row>
    <row r="1183" spans="22:25" x14ac:dyDescent="0.15">
      <c r="V1183"/>
      <c r="W1183"/>
      <c r="X1183"/>
      <c r="Y1183"/>
    </row>
    <row r="1184" spans="22:25" x14ac:dyDescent="0.15">
      <c r="V1184"/>
      <c r="W1184"/>
      <c r="X1184"/>
      <c r="Y1184"/>
    </row>
    <row r="1185" spans="22:25" x14ac:dyDescent="0.15">
      <c r="V1185"/>
      <c r="W1185"/>
      <c r="X1185"/>
      <c r="Y1185"/>
    </row>
    <row r="1186" spans="22:25" x14ac:dyDescent="0.15">
      <c r="V1186"/>
      <c r="W1186"/>
      <c r="X1186"/>
      <c r="Y1186"/>
    </row>
    <row r="1187" spans="22:25" x14ac:dyDescent="0.15">
      <c r="V1187"/>
      <c r="W1187"/>
      <c r="X1187"/>
      <c r="Y1187"/>
    </row>
    <row r="1188" spans="22:25" x14ac:dyDescent="0.15">
      <c r="V1188"/>
      <c r="W1188"/>
      <c r="X1188"/>
      <c r="Y1188"/>
    </row>
    <row r="1189" spans="22:25" x14ac:dyDescent="0.15">
      <c r="V1189"/>
      <c r="W1189"/>
      <c r="X1189"/>
      <c r="Y1189"/>
    </row>
    <row r="1190" spans="22:25" x14ac:dyDescent="0.15">
      <c r="V1190"/>
      <c r="W1190"/>
      <c r="X1190"/>
      <c r="Y1190"/>
    </row>
    <row r="1191" spans="22:25" x14ac:dyDescent="0.15">
      <c r="V1191"/>
      <c r="W1191"/>
      <c r="X1191"/>
      <c r="Y1191"/>
    </row>
    <row r="1192" spans="22:25" x14ac:dyDescent="0.15">
      <c r="V1192"/>
      <c r="W1192"/>
      <c r="X1192"/>
      <c r="Y1192"/>
    </row>
    <row r="1193" spans="22:25" x14ac:dyDescent="0.15">
      <c r="V1193"/>
      <c r="W1193"/>
      <c r="X1193"/>
      <c r="Y1193"/>
    </row>
    <row r="1194" spans="22:25" x14ac:dyDescent="0.15">
      <c r="V1194"/>
      <c r="W1194"/>
      <c r="X1194"/>
      <c r="Y1194"/>
    </row>
    <row r="1195" spans="22:25" x14ac:dyDescent="0.15">
      <c r="V1195"/>
      <c r="W1195"/>
      <c r="X1195"/>
      <c r="Y1195"/>
    </row>
    <row r="1196" spans="22:25" x14ac:dyDescent="0.15">
      <c r="V1196"/>
      <c r="W1196"/>
      <c r="X1196"/>
      <c r="Y1196"/>
    </row>
    <row r="1197" spans="22:25" x14ac:dyDescent="0.15">
      <c r="V1197"/>
      <c r="W1197"/>
      <c r="X1197"/>
      <c r="Y1197"/>
    </row>
    <row r="1198" spans="22:25" x14ac:dyDescent="0.15">
      <c r="V1198"/>
      <c r="W1198"/>
      <c r="X1198"/>
      <c r="Y1198"/>
    </row>
    <row r="1199" spans="22:25" x14ac:dyDescent="0.15">
      <c r="V1199"/>
      <c r="W1199"/>
      <c r="X1199"/>
      <c r="Y1199"/>
    </row>
    <row r="1200" spans="22:25" x14ac:dyDescent="0.15">
      <c r="V1200"/>
      <c r="W1200"/>
      <c r="X1200"/>
      <c r="Y1200"/>
    </row>
    <row r="1201" spans="22:25" x14ac:dyDescent="0.15">
      <c r="V1201"/>
      <c r="W1201"/>
      <c r="X1201"/>
      <c r="Y1201"/>
    </row>
    <row r="1202" spans="22:25" x14ac:dyDescent="0.15">
      <c r="V1202"/>
      <c r="W1202"/>
      <c r="X1202"/>
      <c r="Y1202"/>
    </row>
    <row r="1203" spans="22:25" x14ac:dyDescent="0.15">
      <c r="V1203"/>
      <c r="W1203"/>
      <c r="X1203"/>
      <c r="Y1203"/>
    </row>
    <row r="1204" spans="22:25" x14ac:dyDescent="0.15">
      <c r="V1204"/>
      <c r="W1204"/>
      <c r="X1204"/>
      <c r="Y1204"/>
    </row>
    <row r="1205" spans="22:25" x14ac:dyDescent="0.15">
      <c r="V1205"/>
      <c r="W1205"/>
      <c r="X1205"/>
      <c r="Y1205"/>
    </row>
    <row r="1206" spans="22:25" x14ac:dyDescent="0.15">
      <c r="V1206"/>
      <c r="W1206"/>
      <c r="X1206"/>
      <c r="Y1206"/>
    </row>
    <row r="1207" spans="22:25" x14ac:dyDescent="0.15">
      <c r="V1207"/>
      <c r="W1207"/>
      <c r="X1207"/>
      <c r="Y1207"/>
    </row>
    <row r="1208" spans="22:25" x14ac:dyDescent="0.15">
      <c r="V1208"/>
      <c r="W1208"/>
      <c r="X1208"/>
      <c r="Y1208"/>
    </row>
    <row r="1209" spans="22:25" x14ac:dyDescent="0.15">
      <c r="V1209"/>
      <c r="W1209"/>
      <c r="X1209"/>
      <c r="Y1209"/>
    </row>
    <row r="1210" spans="22:25" x14ac:dyDescent="0.15">
      <c r="V1210"/>
      <c r="W1210"/>
      <c r="X1210"/>
      <c r="Y1210"/>
    </row>
    <row r="1211" spans="22:25" x14ac:dyDescent="0.15">
      <c r="V1211"/>
      <c r="W1211"/>
      <c r="X1211"/>
      <c r="Y1211"/>
    </row>
    <row r="1212" spans="22:25" x14ac:dyDescent="0.15">
      <c r="V1212"/>
      <c r="W1212"/>
      <c r="X1212"/>
      <c r="Y1212"/>
    </row>
    <row r="1213" spans="22:25" x14ac:dyDescent="0.15">
      <c r="V1213"/>
      <c r="W1213"/>
      <c r="X1213"/>
      <c r="Y1213"/>
    </row>
    <row r="1214" spans="22:25" x14ac:dyDescent="0.15">
      <c r="V1214"/>
      <c r="W1214"/>
      <c r="X1214"/>
      <c r="Y1214"/>
    </row>
    <row r="1215" spans="22:25" x14ac:dyDescent="0.15">
      <c r="V1215"/>
      <c r="W1215"/>
      <c r="X1215"/>
      <c r="Y1215"/>
    </row>
    <row r="1216" spans="22:25" x14ac:dyDescent="0.15">
      <c r="V1216"/>
      <c r="W1216"/>
      <c r="X1216"/>
      <c r="Y1216"/>
    </row>
    <row r="1217" spans="22:25" x14ac:dyDescent="0.15">
      <c r="V1217"/>
      <c r="W1217"/>
      <c r="X1217"/>
      <c r="Y1217"/>
    </row>
    <row r="1218" spans="22:25" x14ac:dyDescent="0.15">
      <c r="V1218"/>
      <c r="W1218"/>
      <c r="X1218"/>
      <c r="Y1218"/>
    </row>
    <row r="1219" spans="22:25" x14ac:dyDescent="0.15">
      <c r="V1219"/>
      <c r="W1219"/>
      <c r="X1219"/>
      <c r="Y1219"/>
    </row>
    <row r="1220" spans="22:25" x14ac:dyDescent="0.15">
      <c r="V1220"/>
      <c r="W1220"/>
      <c r="X1220"/>
      <c r="Y1220"/>
    </row>
    <row r="1221" spans="22:25" x14ac:dyDescent="0.15">
      <c r="V1221"/>
      <c r="W1221"/>
      <c r="X1221"/>
      <c r="Y1221"/>
    </row>
    <row r="1222" spans="22:25" x14ac:dyDescent="0.15">
      <c r="V1222"/>
      <c r="W1222"/>
      <c r="X1222"/>
      <c r="Y1222"/>
    </row>
    <row r="1223" spans="22:25" x14ac:dyDescent="0.15">
      <c r="V1223"/>
      <c r="W1223"/>
      <c r="X1223"/>
      <c r="Y1223"/>
    </row>
    <row r="1224" spans="22:25" x14ac:dyDescent="0.15">
      <c r="V1224"/>
      <c r="W1224"/>
      <c r="X1224"/>
      <c r="Y1224"/>
    </row>
    <row r="1225" spans="22:25" x14ac:dyDescent="0.15">
      <c r="V1225"/>
      <c r="W1225"/>
      <c r="X1225"/>
      <c r="Y1225"/>
    </row>
    <row r="1226" spans="22:25" x14ac:dyDescent="0.15">
      <c r="V1226"/>
      <c r="W1226"/>
      <c r="X1226"/>
      <c r="Y1226"/>
    </row>
    <row r="1227" spans="22:25" x14ac:dyDescent="0.15">
      <c r="V1227"/>
      <c r="W1227"/>
      <c r="X1227"/>
      <c r="Y1227"/>
    </row>
    <row r="1228" spans="22:25" x14ac:dyDescent="0.15">
      <c r="V1228"/>
      <c r="W1228"/>
      <c r="X1228"/>
      <c r="Y1228"/>
    </row>
    <row r="1229" spans="22:25" x14ac:dyDescent="0.15">
      <c r="V1229"/>
      <c r="W1229"/>
      <c r="X1229"/>
      <c r="Y1229"/>
    </row>
    <row r="1230" spans="22:25" x14ac:dyDescent="0.15">
      <c r="V1230"/>
      <c r="W1230"/>
      <c r="X1230"/>
      <c r="Y1230"/>
    </row>
    <row r="1231" spans="22:25" x14ac:dyDescent="0.15">
      <c r="V1231"/>
      <c r="W1231"/>
      <c r="X1231"/>
      <c r="Y1231"/>
    </row>
    <row r="1232" spans="22:25" x14ac:dyDescent="0.15">
      <c r="V1232"/>
      <c r="W1232"/>
      <c r="X1232"/>
      <c r="Y1232"/>
    </row>
    <row r="1233" spans="22:25" x14ac:dyDescent="0.15">
      <c r="V1233"/>
      <c r="W1233"/>
      <c r="X1233"/>
      <c r="Y1233"/>
    </row>
    <row r="1234" spans="22:25" x14ac:dyDescent="0.15">
      <c r="V1234"/>
      <c r="W1234"/>
      <c r="X1234"/>
      <c r="Y1234"/>
    </row>
    <row r="1235" spans="22:25" x14ac:dyDescent="0.15">
      <c r="V1235"/>
      <c r="W1235"/>
      <c r="X1235"/>
      <c r="Y1235"/>
    </row>
    <row r="1236" spans="22:25" x14ac:dyDescent="0.15">
      <c r="V1236"/>
      <c r="W1236"/>
      <c r="X1236"/>
      <c r="Y1236"/>
    </row>
  </sheetData>
  <mergeCells count="2">
    <mergeCell ref="M5:N5"/>
    <mergeCell ref="O5:P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FEEF0-8511-4CD9-887F-2AAC62B0E743}">
  <sheetPr>
    <tabColor theme="4" tint="0.79998168889431442"/>
  </sheetPr>
  <dimension ref="B1:I17"/>
  <sheetViews>
    <sheetView showGridLines="0" view="pageBreakPreview" topLeftCell="A4" zoomScale="115" zoomScaleNormal="75" zoomScaleSheetLayoutView="115" workbookViewId="0">
      <selection activeCell="D12" sqref="D12"/>
    </sheetView>
  </sheetViews>
  <sheetFormatPr baseColWidth="10" defaultColWidth="9" defaultRowHeight="11" x14ac:dyDescent="0.15"/>
  <cols>
    <col min="2" max="2" width="31" customWidth="1"/>
    <col min="3" max="3" width="41.25" customWidth="1"/>
    <col min="4" max="4" width="40.5" customWidth="1"/>
    <col min="5" max="5" width="12.5" customWidth="1"/>
    <col min="7" max="9" width="5.75" customWidth="1"/>
  </cols>
  <sheetData>
    <row r="1" spans="2:9" ht="15.75" customHeight="1" x14ac:dyDescent="0.15">
      <c r="B1" s="338" t="s">
        <v>171</v>
      </c>
      <c r="C1" s="339"/>
      <c r="D1" s="339"/>
      <c r="E1" s="339"/>
      <c r="F1" s="339"/>
      <c r="G1" s="339"/>
      <c r="H1" s="339"/>
      <c r="I1" s="340"/>
    </row>
    <row r="2" spans="2:9" x14ac:dyDescent="0.15">
      <c r="B2" s="341"/>
      <c r="C2" s="342"/>
      <c r="D2" s="342"/>
      <c r="E2" s="342"/>
      <c r="F2" s="342"/>
      <c r="G2" s="342"/>
      <c r="H2" s="342"/>
      <c r="I2" s="343"/>
    </row>
    <row r="3" spans="2:9" ht="12" thickBot="1" x14ac:dyDescent="0.2">
      <c r="B3" s="189"/>
      <c r="C3" s="42"/>
      <c r="D3" s="42"/>
      <c r="E3" s="42"/>
      <c r="F3" s="42"/>
      <c r="G3" s="42"/>
      <c r="H3" s="42"/>
      <c r="I3" s="129"/>
    </row>
    <row r="4" spans="2:9" ht="55" customHeight="1" thickBot="1" x14ac:dyDescent="0.2">
      <c r="B4" s="333" t="s">
        <v>168</v>
      </c>
      <c r="C4" s="334"/>
      <c r="D4" s="144"/>
      <c r="E4" s="335" t="s">
        <v>65</v>
      </c>
      <c r="F4" s="335"/>
      <c r="G4" s="42"/>
      <c r="H4" s="42"/>
      <c r="I4" s="129"/>
    </row>
    <row r="5" spans="2:9" ht="22.5" customHeight="1" thickBot="1" x14ac:dyDescent="0.2">
      <c r="B5" s="189"/>
      <c r="C5" s="42"/>
      <c r="D5" s="190" t="str">
        <f>IF(D4="","Indicare tipologia proponente",IF(D4&lt;&gt;"","OK","Check"))</f>
        <v>Indicare tipologia proponente</v>
      </c>
      <c r="E5" s="42"/>
      <c r="F5" s="42"/>
      <c r="G5" s="42"/>
      <c r="H5" s="42"/>
      <c r="I5" s="129"/>
    </row>
    <row r="6" spans="2:9" ht="55" customHeight="1" thickBot="1" x14ac:dyDescent="0.2">
      <c r="B6" s="333" t="s">
        <v>169</v>
      </c>
      <c r="C6" s="334"/>
      <c r="D6" s="241" t="str">
        <f>IF(D4="","",IF(D4="PMI",2,IF(D4="Persone Fisiche",1)))</f>
        <v/>
      </c>
      <c r="E6" s="335"/>
      <c r="F6" s="335"/>
      <c r="G6" s="42"/>
      <c r="H6" s="42"/>
      <c r="I6" s="129"/>
    </row>
    <row r="7" spans="2:9" ht="22.5" customHeight="1" thickBot="1" x14ac:dyDescent="0.2">
      <c r="B7" s="189"/>
      <c r="C7" s="42"/>
      <c r="D7" s="190" t="str">
        <f>IF(D6="","Indicare tipologia proponente",IF(D6&lt;&gt;"","OK"))</f>
        <v>Indicare tipologia proponente</v>
      </c>
      <c r="E7" s="42"/>
      <c r="F7" s="42"/>
      <c r="G7" s="42"/>
      <c r="H7" s="42"/>
      <c r="I7" s="129"/>
    </row>
    <row r="8" spans="2:9" ht="55" hidden="1" customHeight="1" thickBot="1" x14ac:dyDescent="0.2">
      <c r="B8" s="344"/>
      <c r="C8" s="345"/>
      <c r="D8" s="242"/>
      <c r="E8" s="335"/>
      <c r="F8" s="335"/>
      <c r="G8" s="42"/>
      <c r="H8" s="42"/>
      <c r="I8" s="129"/>
    </row>
    <row r="9" spans="2:9" ht="13" hidden="1" thickBot="1" x14ac:dyDescent="0.2">
      <c r="B9" s="336" t="s">
        <v>147</v>
      </c>
      <c r="C9" s="337"/>
      <c r="D9" s="190"/>
      <c r="E9" s="222"/>
      <c r="F9" s="222"/>
      <c r="G9" s="42"/>
      <c r="H9" s="42"/>
      <c r="I9" s="129"/>
    </row>
    <row r="10" spans="2:9" ht="55" customHeight="1" thickBot="1" x14ac:dyDescent="0.2">
      <c r="B10" s="333" t="s">
        <v>247</v>
      </c>
      <c r="C10" s="334"/>
      <c r="D10" s="188"/>
      <c r="E10" s="335" t="s">
        <v>65</v>
      </c>
      <c r="F10" s="335"/>
      <c r="G10" s="42"/>
      <c r="H10" s="42"/>
      <c r="I10" s="129"/>
    </row>
    <row r="11" spans="2:9" ht="22.5" customHeight="1" thickBot="1" x14ac:dyDescent="0.2">
      <c r="B11" s="336" t="s">
        <v>142</v>
      </c>
      <c r="C11" s="337"/>
      <c r="D11" s="190" t="str">
        <f>IF(D10="","Selezionare Opzione","OK")</f>
        <v>Selezionare Opzione</v>
      </c>
      <c r="E11" s="42"/>
      <c r="F11" s="42"/>
      <c r="G11" s="42"/>
      <c r="H11" s="42"/>
      <c r="I11" s="129"/>
    </row>
    <row r="12" spans="2:9" ht="60" customHeight="1" thickBot="1" x14ac:dyDescent="0.2">
      <c r="B12" s="333" t="s">
        <v>148</v>
      </c>
      <c r="C12" s="334"/>
      <c r="D12" s="144"/>
      <c r="E12" s="335" t="s">
        <v>65</v>
      </c>
      <c r="F12" s="335"/>
      <c r="G12" s="42"/>
      <c r="H12" s="42"/>
      <c r="I12" s="129"/>
    </row>
    <row r="13" spans="2:9" ht="22.5" customHeight="1" x14ac:dyDescent="0.15">
      <c r="B13" s="336" t="s">
        <v>149</v>
      </c>
      <c r="C13" s="337"/>
      <c r="D13" s="190" t="str">
        <f>IF(D12="","Selezionare Opzione","OK")</f>
        <v>Selezionare Opzione</v>
      </c>
      <c r="E13" s="42"/>
      <c r="F13" s="42"/>
      <c r="G13" s="42"/>
      <c r="H13" s="42"/>
      <c r="I13" s="129"/>
    </row>
    <row r="14" spans="2:9" ht="10.5" customHeight="1" x14ac:dyDescent="0.15">
      <c r="B14" s="223"/>
      <c r="C14" s="224"/>
      <c r="D14" s="190"/>
      <c r="E14" s="42"/>
      <c r="F14" s="42"/>
      <c r="G14" s="42"/>
      <c r="H14" s="42"/>
      <c r="I14" s="129"/>
    </row>
    <row r="15" spans="2:9" ht="22.5" customHeight="1" x14ac:dyDescent="0.15">
      <c r="B15" s="223"/>
      <c r="C15" s="224" t="s">
        <v>170</v>
      </c>
      <c r="D15" s="190" t="str">
        <f>IF(AND(D5="OK",D7="OK",D11="OK",D13="OK"),"OK","Check - Completare compilazione del presente foglio")</f>
        <v>Check - Completare compilazione del presente foglio</v>
      </c>
      <c r="E15" s="42"/>
      <c r="F15" s="42"/>
      <c r="G15" s="42"/>
      <c r="H15" s="42"/>
      <c r="I15" s="129"/>
    </row>
    <row r="16" spans="2:9" ht="22.5" customHeight="1" x14ac:dyDescent="0.15">
      <c r="B16" s="336" t="s">
        <v>200</v>
      </c>
      <c r="C16" s="337"/>
      <c r="D16" s="190" t="str">
        <f>IF(AND(D15="OK",A_2!B52="OK"),"OK","Check - Compilare Foglio INFO e/o Sezione Anagrafica")</f>
        <v>Check - Compilare Foglio INFO e/o Sezione Anagrafica</v>
      </c>
      <c r="E16" s="42"/>
      <c r="F16" s="42"/>
      <c r="G16" s="42"/>
      <c r="H16" s="42"/>
      <c r="I16" s="129"/>
    </row>
    <row r="17" spans="2:9" ht="52.5" customHeight="1" thickBot="1" x14ac:dyDescent="0.2">
      <c r="B17" s="330" t="s">
        <v>150</v>
      </c>
      <c r="C17" s="331"/>
      <c r="D17" s="331"/>
      <c r="E17" s="331"/>
      <c r="F17" s="331"/>
      <c r="G17" s="331"/>
      <c r="H17" s="331"/>
      <c r="I17" s="332"/>
    </row>
  </sheetData>
  <sheetProtection algorithmName="SHA-512" hashValue="+tLEYk2YfU1KWs9wp90xemK9eNQvmts7Sw3TMTLpkQTAxRTb5YPU/LTS1b+pd4t8WT318DutN/Lq5alEcYWgtg==" saltValue="o18MeA7jMmHXGlrwStT1mA==" spinCount="100000" sheet="1" formatCells="0" formatColumns="0" formatRows="0"/>
  <mergeCells count="16">
    <mergeCell ref="B1:I2"/>
    <mergeCell ref="B4:C4"/>
    <mergeCell ref="E4:F4"/>
    <mergeCell ref="B10:C10"/>
    <mergeCell ref="E10:F10"/>
    <mergeCell ref="B8:C8"/>
    <mergeCell ref="E8:F8"/>
    <mergeCell ref="B9:C9"/>
    <mergeCell ref="B17:I17"/>
    <mergeCell ref="B6:C6"/>
    <mergeCell ref="E6:F6"/>
    <mergeCell ref="B16:C16"/>
    <mergeCell ref="B11:C11"/>
    <mergeCell ref="B12:C12"/>
    <mergeCell ref="B13:C13"/>
    <mergeCell ref="E12:F12"/>
  </mergeCells>
  <conditionalFormatting sqref="D5">
    <cfRule type="notContainsText" dxfId="64" priority="6" operator="notContains" text="OK">
      <formula>ISERROR(SEARCH("OK",D5))</formula>
    </cfRule>
    <cfRule type="containsText" dxfId="63" priority="7" operator="containsText" text="OK">
      <formula>NOT(ISERROR(SEARCH("OK",D5)))</formula>
    </cfRule>
  </conditionalFormatting>
  <conditionalFormatting sqref="D7">
    <cfRule type="notContainsText" dxfId="62" priority="4" operator="notContains" text="OK">
      <formula>ISERROR(SEARCH("OK",D7))</formula>
    </cfRule>
    <cfRule type="containsText" dxfId="61" priority="5" operator="containsText" text="OK">
      <formula>NOT(ISERROR(SEARCH("OK",D7)))</formula>
    </cfRule>
  </conditionalFormatting>
  <conditionalFormatting sqref="D9 D16">
    <cfRule type="containsText" dxfId="60" priority="9" operator="containsText" text="OK">
      <formula>NOT(ISERROR(SEARCH("OK",D9)))</formula>
    </cfRule>
  </conditionalFormatting>
  <conditionalFormatting sqref="D11 D13:D14">
    <cfRule type="containsText" dxfId="59" priority="11" operator="containsText" text="Selezionare Opzione">
      <formula>NOT(ISERROR(SEARCH("Selezionare Opzione",D11)))</formula>
    </cfRule>
    <cfRule type="containsText" dxfId="58" priority="14" operator="containsText" text="OK">
      <formula>NOT(ISERROR(SEARCH("OK",D11)))</formula>
    </cfRule>
  </conditionalFormatting>
  <conditionalFormatting sqref="D15:D16">
    <cfRule type="notContainsText" dxfId="57" priority="2" operator="notContains" text="OK">
      <formula>ISERROR(SEARCH("OK",D15))</formula>
    </cfRule>
    <cfRule type="containsText" dxfId="56" priority="3" operator="containsText" text="OK">
      <formula>NOT(ISERROR(SEARCH("OK",D15)))</formula>
    </cfRule>
  </conditionalFormatting>
  <conditionalFormatting sqref="D16 D9">
    <cfRule type="notContainsText" dxfId="55" priority="8" operator="notContains" text="OK">
      <formula>ISERROR(SEARCH("OK",D9))</formula>
    </cfRule>
  </conditionalFormatting>
  <conditionalFormatting sqref="E4">
    <cfRule type="containsText" dxfId="54" priority="18" operator="containsText" text="Inserire le informazioni richieste">
      <formula>NOT(ISERROR(SEARCH("Inserire le informazioni richieste",E4)))</formula>
    </cfRule>
  </conditionalFormatting>
  <conditionalFormatting sqref="E6">
    <cfRule type="containsText" dxfId="53" priority="15" operator="containsText" text="Inserire le informazioni richieste">
      <formula>NOT(ISERROR(SEARCH("Inserire le informazioni richieste",E6)))</formula>
    </cfRule>
  </conditionalFormatting>
  <conditionalFormatting sqref="E8:E10">
    <cfRule type="containsText" dxfId="52" priority="12" operator="containsText" text="Inserire le informazioni richieste">
      <formula>NOT(ISERROR(SEARCH("Inserire le informazioni richieste",E8)))</formula>
    </cfRule>
  </conditionalFormatting>
  <conditionalFormatting sqref="E12">
    <cfRule type="containsText" dxfId="51" priority="1" operator="containsText" text="Inserire le informazioni richieste">
      <formula>NOT(ISERROR(SEARCH("Inserire le informazioni richieste",E12)))</formula>
    </cfRule>
  </conditionalFormatting>
  <printOptions horizontalCentered="1" verticalCentered="1"/>
  <pageMargins left="0.11811023622047245" right="0.11811023622047245" top="0.15748031496062992" bottom="0.15748031496062992" header="0.31496062992125984" footer="0.31496062992125984"/>
  <pageSetup paperSize="9" scale="90" orientation="portrait" horizontalDpi="1200" verticalDpi="1200" r:id="rId1"/>
  <headerFooter>
    <oddFooter>Pagina &amp;P di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CF648E55-F6C2-40F2-A4B3-0C3729067107}">
          <x14:formula1>
            <xm:f>Elenco!$A$6:$A$7</xm:f>
          </x14:formula1>
          <xm:sqref>D4</xm:sqref>
        </x14:dataValidation>
        <x14:dataValidation type="list" allowBlank="1" showInputMessage="1" showErrorMessage="1" xr:uid="{E9BAD4B9-E743-4670-A440-F161AB732685}">
          <x14:formula1>
            <xm:f>Elenco!$C$9:$C$10</xm:f>
          </x14:formula1>
          <xm:sqref>D8</xm:sqref>
        </x14:dataValidation>
        <x14:dataValidation type="list" allowBlank="1" showInputMessage="1" showErrorMessage="1" xr:uid="{B7CE1D5D-8C6E-4CBB-867F-A2DFD7C2BF39}">
          <x14:formula1>
            <xm:f>Elenco!$C$14:$C$19</xm:f>
          </x14:formula1>
          <xm:sqref>D10</xm:sqref>
        </x14:dataValidation>
        <x14:dataValidation type="list" allowBlank="1" showInputMessage="1" showErrorMessage="1" xr:uid="{5E32A7EF-E768-4A70-A173-5224AC394C7D}">
          <x14:formula1>
            <xm:f>Elenco!$K$5:$K$6</xm:f>
          </x14:formula1>
          <xm:sqref>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6705-3197-406F-BF98-920EDDBE8876}">
  <sheetPr>
    <tabColor theme="4" tint="0.79998168889431442"/>
  </sheetPr>
  <dimension ref="B1:I53"/>
  <sheetViews>
    <sheetView showGridLines="0" view="pageBreakPreview" topLeftCell="B1" zoomScale="115" zoomScaleNormal="75" zoomScaleSheetLayoutView="115" workbookViewId="0">
      <selection activeCell="C47" sqref="C47:E49"/>
    </sheetView>
  </sheetViews>
  <sheetFormatPr baseColWidth="10" defaultColWidth="9" defaultRowHeight="11" x14ac:dyDescent="0.15"/>
  <cols>
    <col min="2" max="2" width="31" customWidth="1"/>
    <col min="3" max="3" width="22.75" customWidth="1"/>
    <col min="4" max="4" width="40.5" customWidth="1"/>
    <col min="5" max="6" width="12.75" customWidth="1"/>
    <col min="7" max="9" width="5.75" customWidth="1"/>
  </cols>
  <sheetData>
    <row r="1" spans="2:9" ht="15.75" customHeight="1" x14ac:dyDescent="0.15">
      <c r="B1" s="338" t="s">
        <v>175</v>
      </c>
      <c r="C1" s="339"/>
      <c r="D1" s="339"/>
      <c r="E1" s="339"/>
      <c r="F1" s="339"/>
      <c r="G1" s="339"/>
      <c r="H1" s="339"/>
      <c r="I1" s="340"/>
    </row>
    <row r="2" spans="2:9" x14ac:dyDescent="0.15">
      <c r="B2" s="341"/>
      <c r="C2" s="342"/>
      <c r="D2" s="342"/>
      <c r="E2" s="342"/>
      <c r="F2" s="342"/>
      <c r="G2" s="342"/>
      <c r="H2" s="342"/>
      <c r="I2" s="343"/>
    </row>
    <row r="3" spans="2:9" x14ac:dyDescent="0.15">
      <c r="B3" s="189"/>
      <c r="C3" s="42"/>
      <c r="D3" s="42"/>
      <c r="E3" s="42"/>
      <c r="F3" s="42"/>
      <c r="G3" s="42"/>
      <c r="H3" s="42"/>
      <c r="I3" s="129"/>
    </row>
    <row r="4" spans="2:9" ht="13" thickBot="1" x14ac:dyDescent="0.2">
      <c r="B4" s="388" t="s">
        <v>76</v>
      </c>
      <c r="C4" s="389"/>
      <c r="D4" s="389"/>
      <c r="E4" s="389"/>
      <c r="F4" s="389"/>
      <c r="G4" s="389"/>
      <c r="H4" s="389"/>
      <c r="I4" s="390"/>
    </row>
    <row r="5" spans="2:9" ht="28.5" customHeight="1" x14ac:dyDescent="0.15">
      <c r="B5" s="383" t="s">
        <v>177</v>
      </c>
      <c r="C5" s="384"/>
      <c r="D5" s="245"/>
      <c r="E5" s="335" t="s">
        <v>65</v>
      </c>
      <c r="F5" s="335"/>
      <c r="G5" s="42"/>
      <c r="H5" s="42"/>
      <c r="I5" s="129"/>
    </row>
    <row r="6" spans="2:9" ht="60.75" customHeight="1" x14ac:dyDescent="0.15">
      <c r="B6" s="385" t="s">
        <v>172</v>
      </c>
      <c r="C6" s="386"/>
      <c r="D6" s="246">
        <f>INFO_1!D4</f>
        <v>0</v>
      </c>
      <c r="E6" s="335"/>
      <c r="F6" s="335"/>
      <c r="G6" s="191"/>
      <c r="H6" s="42"/>
      <c r="I6" s="129"/>
    </row>
    <row r="7" spans="2:9" ht="30" customHeight="1" x14ac:dyDescent="0.15">
      <c r="B7" s="385" t="s">
        <v>140</v>
      </c>
      <c r="C7" s="386"/>
      <c r="D7" s="247"/>
      <c r="E7" s="391" t="s">
        <v>178</v>
      </c>
      <c r="F7" s="391"/>
      <c r="G7" s="42"/>
      <c r="H7" s="42"/>
      <c r="I7" s="129"/>
    </row>
    <row r="8" spans="2:9" ht="12" x14ac:dyDescent="0.15">
      <c r="B8" s="387" t="s">
        <v>173</v>
      </c>
      <c r="C8" s="248" t="s">
        <v>40</v>
      </c>
      <c r="D8" s="249"/>
      <c r="E8" s="335" t="s">
        <v>65</v>
      </c>
      <c r="F8" s="335"/>
      <c r="G8" s="42"/>
      <c r="H8" s="42"/>
      <c r="I8" s="129"/>
    </row>
    <row r="9" spans="2:9" ht="12" x14ac:dyDescent="0.15">
      <c r="B9" s="387"/>
      <c r="C9" s="248" t="s">
        <v>41</v>
      </c>
      <c r="D9" s="249"/>
      <c r="E9" s="335" t="s">
        <v>65</v>
      </c>
      <c r="F9" s="335"/>
      <c r="G9" s="42"/>
      <c r="H9" s="42"/>
      <c r="I9" s="129"/>
    </row>
    <row r="10" spans="2:9" ht="12" x14ac:dyDescent="0.15">
      <c r="B10" s="387"/>
      <c r="C10" s="248" t="s">
        <v>42</v>
      </c>
      <c r="D10" s="249"/>
      <c r="E10" s="335" t="s">
        <v>65</v>
      </c>
      <c r="F10" s="335"/>
      <c r="G10" s="42"/>
      <c r="H10" s="42"/>
      <c r="I10" s="129"/>
    </row>
    <row r="11" spans="2:9" ht="12" x14ac:dyDescent="0.15">
      <c r="B11" s="387"/>
      <c r="C11" s="248" t="s">
        <v>43</v>
      </c>
      <c r="D11" s="249"/>
      <c r="E11" s="192"/>
      <c r="F11" s="42"/>
      <c r="G11" s="42"/>
      <c r="H11" s="42"/>
      <c r="I11" s="129"/>
    </row>
    <row r="12" spans="2:9" ht="12" x14ac:dyDescent="0.15">
      <c r="B12" s="387" t="s">
        <v>44</v>
      </c>
      <c r="C12" s="248" t="s">
        <v>40</v>
      </c>
      <c r="D12" s="249"/>
      <c r="E12" s="335" t="s">
        <v>65</v>
      </c>
      <c r="F12" s="335"/>
      <c r="G12" s="42"/>
      <c r="H12" s="42"/>
      <c r="I12" s="129"/>
    </row>
    <row r="13" spans="2:9" ht="12" x14ac:dyDescent="0.15">
      <c r="B13" s="387"/>
      <c r="C13" s="248" t="s">
        <v>41</v>
      </c>
      <c r="D13" s="249"/>
      <c r="E13" s="335" t="s">
        <v>65</v>
      </c>
      <c r="F13" s="335"/>
      <c r="G13" s="42"/>
      <c r="H13" s="42"/>
      <c r="I13" s="129"/>
    </row>
    <row r="14" spans="2:9" ht="12" x14ac:dyDescent="0.15">
      <c r="B14" s="387"/>
      <c r="C14" s="248" t="s">
        <v>42</v>
      </c>
      <c r="D14" s="249"/>
      <c r="E14" s="335" t="s">
        <v>65</v>
      </c>
      <c r="F14" s="335"/>
      <c r="G14" s="42"/>
      <c r="H14" s="42"/>
      <c r="I14" s="129"/>
    </row>
    <row r="15" spans="2:9" ht="12" x14ac:dyDescent="0.15">
      <c r="B15" s="387"/>
      <c r="C15" s="248" t="s">
        <v>43</v>
      </c>
      <c r="D15" s="249"/>
      <c r="E15" s="192"/>
      <c r="F15" s="42"/>
      <c r="G15" s="42"/>
      <c r="H15" s="42"/>
      <c r="I15" s="129"/>
    </row>
    <row r="16" spans="2:9" ht="13" thickBot="1" x14ac:dyDescent="0.2">
      <c r="B16" s="388" t="s">
        <v>77</v>
      </c>
      <c r="C16" s="389"/>
      <c r="D16" s="389"/>
      <c r="E16" s="389"/>
      <c r="F16" s="389"/>
      <c r="G16" s="389"/>
      <c r="H16" s="389"/>
      <c r="I16" s="390"/>
    </row>
    <row r="17" spans="2:9" ht="12" x14ac:dyDescent="0.15">
      <c r="B17" s="250" t="s">
        <v>45</v>
      </c>
      <c r="C17" s="251"/>
      <c r="D17" s="335" t="s">
        <v>65</v>
      </c>
      <c r="E17" s="335"/>
      <c r="F17" s="42"/>
      <c r="G17" s="42"/>
      <c r="H17" s="42"/>
      <c r="I17" s="129"/>
    </row>
    <row r="18" spans="2:9" ht="13" thickBot="1" x14ac:dyDescent="0.2">
      <c r="B18" s="252" t="s">
        <v>46</v>
      </c>
      <c r="C18" s="253"/>
      <c r="D18" s="391" t="s">
        <v>178</v>
      </c>
      <c r="E18" s="391"/>
      <c r="F18" s="42"/>
      <c r="G18" s="42"/>
      <c r="H18" s="42"/>
      <c r="I18" s="129"/>
    </row>
    <row r="19" spans="2:9" ht="13" thickBot="1" x14ac:dyDescent="0.2">
      <c r="B19" s="388" t="s">
        <v>174</v>
      </c>
      <c r="C19" s="389"/>
      <c r="D19" s="389"/>
      <c r="E19" s="389"/>
      <c r="F19" s="389"/>
      <c r="G19" s="389"/>
      <c r="H19" s="389"/>
      <c r="I19" s="390"/>
    </row>
    <row r="20" spans="2:9" ht="18" customHeight="1" x14ac:dyDescent="0.15">
      <c r="B20" s="250" t="s">
        <v>47</v>
      </c>
      <c r="C20" s="395"/>
      <c r="D20" s="395"/>
      <c r="E20" s="396"/>
      <c r="F20" s="335" t="s">
        <v>65</v>
      </c>
      <c r="G20" s="335"/>
      <c r="H20" s="335"/>
      <c r="I20" s="394"/>
    </row>
    <row r="21" spans="2:9" ht="18" customHeight="1" x14ac:dyDescent="0.15">
      <c r="B21" s="254" t="s">
        <v>49</v>
      </c>
      <c r="C21" s="381"/>
      <c r="D21" s="381"/>
      <c r="E21" s="382"/>
      <c r="F21" s="335" t="s">
        <v>65</v>
      </c>
      <c r="G21" s="335"/>
      <c r="H21" s="335"/>
      <c r="I21" s="394"/>
    </row>
    <row r="22" spans="2:9" ht="18" customHeight="1" x14ac:dyDescent="0.15">
      <c r="B22" s="254" t="s">
        <v>66</v>
      </c>
      <c r="C22" s="381"/>
      <c r="D22" s="381"/>
      <c r="E22" s="382"/>
      <c r="F22" s="335" t="s">
        <v>65</v>
      </c>
      <c r="G22" s="335"/>
      <c r="H22" s="335"/>
      <c r="I22" s="394"/>
    </row>
    <row r="23" spans="2:9" ht="18" customHeight="1" x14ac:dyDescent="0.15">
      <c r="B23" s="254" t="s">
        <v>48</v>
      </c>
      <c r="C23" s="381"/>
      <c r="D23" s="381"/>
      <c r="E23" s="382"/>
      <c r="F23" s="335" t="s">
        <v>65</v>
      </c>
      <c r="G23" s="335"/>
      <c r="H23" s="335"/>
      <c r="I23" s="394"/>
    </row>
    <row r="24" spans="2:9" ht="18" customHeight="1" x14ac:dyDescent="0.15">
      <c r="B24" s="254" t="s">
        <v>50</v>
      </c>
      <c r="C24" s="381"/>
      <c r="D24" s="381"/>
      <c r="E24" s="382"/>
      <c r="F24" s="335" t="s">
        <v>65</v>
      </c>
      <c r="G24" s="335"/>
      <c r="H24" s="335"/>
      <c r="I24" s="394"/>
    </row>
    <row r="25" spans="2:9" ht="18" customHeight="1" x14ac:dyDescent="0.15">
      <c r="B25" s="254" t="s">
        <v>51</v>
      </c>
      <c r="C25" s="381"/>
      <c r="D25" s="381"/>
      <c r="E25" s="382"/>
      <c r="F25" s="335" t="s">
        <v>65</v>
      </c>
      <c r="G25" s="335"/>
      <c r="H25" s="335"/>
      <c r="I25" s="394"/>
    </row>
    <row r="26" spans="2:9" ht="18" customHeight="1" x14ac:dyDescent="0.15">
      <c r="B26" s="254" t="s">
        <v>52</v>
      </c>
      <c r="C26" s="381"/>
      <c r="D26" s="381"/>
      <c r="E26" s="382"/>
      <c r="F26" s="335" t="s">
        <v>65</v>
      </c>
      <c r="G26" s="335"/>
      <c r="H26" s="335"/>
      <c r="I26" s="394"/>
    </row>
    <row r="27" spans="2:9" ht="18" customHeight="1" x14ac:dyDescent="0.15">
      <c r="B27" s="254" t="s">
        <v>67</v>
      </c>
      <c r="C27" s="381"/>
      <c r="D27" s="381"/>
      <c r="E27" s="382"/>
      <c r="F27" s="42"/>
      <c r="G27" s="42"/>
      <c r="H27" s="42"/>
      <c r="I27" s="129"/>
    </row>
    <row r="28" spans="2:9" ht="18" customHeight="1" x14ac:dyDescent="0.15">
      <c r="B28" s="254" t="s">
        <v>53</v>
      </c>
      <c r="C28" s="381"/>
      <c r="D28" s="381"/>
      <c r="E28" s="382"/>
      <c r="F28" s="42"/>
      <c r="G28" s="42"/>
      <c r="H28" s="42"/>
      <c r="I28" s="129"/>
    </row>
    <row r="29" spans="2:9" ht="18" customHeight="1" thickBot="1" x14ac:dyDescent="0.2">
      <c r="B29" s="255" t="s">
        <v>54</v>
      </c>
      <c r="C29" s="392"/>
      <c r="D29" s="392"/>
      <c r="E29" s="393"/>
      <c r="F29" s="335" t="s">
        <v>65</v>
      </c>
      <c r="G29" s="335"/>
      <c r="H29" s="335"/>
      <c r="I29" s="394"/>
    </row>
    <row r="30" spans="2:9" ht="13" thickBot="1" x14ac:dyDescent="0.2">
      <c r="B30" s="232" t="s">
        <v>78</v>
      </c>
      <c r="C30" s="233"/>
      <c r="D30" s="233"/>
      <c r="E30" s="233"/>
      <c r="F30" s="68"/>
      <c r="G30" s="68"/>
      <c r="H30" s="68"/>
      <c r="I30" s="193"/>
    </row>
    <row r="31" spans="2:9" ht="16" customHeight="1" x14ac:dyDescent="0.15">
      <c r="B31" s="250" t="s">
        <v>47</v>
      </c>
      <c r="C31" s="398"/>
      <c r="D31" s="398"/>
      <c r="E31" s="399"/>
      <c r="F31" s="335"/>
      <c r="G31" s="335"/>
      <c r="H31" s="61"/>
      <c r="I31" s="194"/>
    </row>
    <row r="32" spans="2:9" ht="16" customHeight="1" x14ac:dyDescent="0.15">
      <c r="B32" s="254" t="s">
        <v>49</v>
      </c>
      <c r="C32" s="359"/>
      <c r="D32" s="359"/>
      <c r="E32" s="360"/>
      <c r="F32" s="335"/>
      <c r="G32" s="335"/>
      <c r="H32" s="42"/>
      <c r="I32" s="129"/>
    </row>
    <row r="33" spans="2:9" ht="16" customHeight="1" x14ac:dyDescent="0.15">
      <c r="B33" s="254" t="s">
        <v>66</v>
      </c>
      <c r="C33" s="371"/>
      <c r="D33" s="371"/>
      <c r="E33" s="372"/>
      <c r="F33" s="335"/>
      <c r="G33" s="335"/>
      <c r="H33" s="42"/>
      <c r="I33" s="129"/>
    </row>
    <row r="34" spans="2:9" ht="16" customHeight="1" x14ac:dyDescent="0.15">
      <c r="B34" s="254" t="s">
        <v>48</v>
      </c>
      <c r="C34" s="359"/>
      <c r="D34" s="359"/>
      <c r="E34" s="360"/>
      <c r="F34" s="335"/>
      <c r="G34" s="335"/>
      <c r="H34" s="42"/>
      <c r="I34" s="129"/>
    </row>
    <row r="35" spans="2:9" ht="16" customHeight="1" x14ac:dyDescent="0.15">
      <c r="B35" s="254" t="s">
        <v>50</v>
      </c>
      <c r="C35" s="359"/>
      <c r="D35" s="359"/>
      <c r="E35" s="360"/>
      <c r="F35" s="335"/>
      <c r="G35" s="335"/>
      <c r="H35" s="42"/>
      <c r="I35" s="129"/>
    </row>
    <row r="36" spans="2:9" ht="16" customHeight="1" x14ac:dyDescent="0.15">
      <c r="B36" s="254" t="s">
        <v>51</v>
      </c>
      <c r="C36" s="359"/>
      <c r="D36" s="359"/>
      <c r="E36" s="360"/>
      <c r="F36" s="335"/>
      <c r="G36" s="335"/>
      <c r="H36" s="42"/>
      <c r="I36" s="129"/>
    </row>
    <row r="37" spans="2:9" ht="16" customHeight="1" x14ac:dyDescent="0.15">
      <c r="B37" s="254" t="s">
        <v>52</v>
      </c>
      <c r="C37" s="359"/>
      <c r="D37" s="359"/>
      <c r="E37" s="360"/>
      <c r="F37" s="335"/>
      <c r="G37" s="335"/>
      <c r="H37" s="42"/>
      <c r="I37" s="129"/>
    </row>
    <row r="38" spans="2:9" ht="16" customHeight="1" x14ac:dyDescent="0.15">
      <c r="B38" s="254" t="s">
        <v>67</v>
      </c>
      <c r="C38" s="359"/>
      <c r="D38" s="359"/>
      <c r="E38" s="360"/>
      <c r="F38" s="42"/>
      <c r="G38" s="42"/>
      <c r="H38" s="42"/>
      <c r="I38" s="129"/>
    </row>
    <row r="39" spans="2:9" ht="16" customHeight="1" x14ac:dyDescent="0.15">
      <c r="B39" s="254" t="s">
        <v>53</v>
      </c>
      <c r="C39" s="359"/>
      <c r="D39" s="359"/>
      <c r="E39" s="360"/>
      <c r="F39" s="42"/>
      <c r="G39" s="42"/>
      <c r="H39" s="42"/>
      <c r="I39" s="129"/>
    </row>
    <row r="40" spans="2:9" ht="16" customHeight="1" thickBot="1" x14ac:dyDescent="0.2">
      <c r="B40" s="255" t="s">
        <v>54</v>
      </c>
      <c r="C40" s="350"/>
      <c r="D40" s="350"/>
      <c r="E40" s="351"/>
      <c r="F40" s="397"/>
      <c r="G40" s="397"/>
      <c r="H40" s="62"/>
      <c r="I40" s="195"/>
    </row>
    <row r="41" spans="2:9" ht="13" thickBot="1" x14ac:dyDescent="0.2">
      <c r="B41" s="355" t="s">
        <v>232</v>
      </c>
      <c r="C41" s="356"/>
      <c r="D41" s="356"/>
      <c r="E41" s="356"/>
      <c r="F41" s="357"/>
      <c r="G41" s="357"/>
      <c r="H41" s="357"/>
      <c r="I41" s="358"/>
    </row>
    <row r="42" spans="2:9" ht="12" x14ac:dyDescent="0.15">
      <c r="B42" s="250" t="s">
        <v>55</v>
      </c>
      <c r="C42" s="375"/>
      <c r="D42" s="375"/>
      <c r="E42" s="376"/>
      <c r="F42" s="42"/>
      <c r="G42" s="42"/>
      <c r="H42" s="42"/>
      <c r="I42" s="129"/>
    </row>
    <row r="43" spans="2:9" ht="13" thickBot="1" x14ac:dyDescent="0.2">
      <c r="B43" s="255" t="s">
        <v>56</v>
      </c>
      <c r="C43" s="377"/>
      <c r="D43" s="377"/>
      <c r="E43" s="378"/>
      <c r="F43" s="42"/>
      <c r="G43" s="42"/>
      <c r="H43" s="42"/>
      <c r="I43" s="129"/>
    </row>
    <row r="44" spans="2:9" ht="13" thickBot="1" x14ac:dyDescent="0.2">
      <c r="B44" s="355" t="s">
        <v>233</v>
      </c>
      <c r="C44" s="356"/>
      <c r="D44" s="356"/>
      <c r="E44" s="356"/>
      <c r="F44" s="356"/>
      <c r="G44" s="357"/>
      <c r="H44" s="357"/>
      <c r="I44" s="358"/>
    </row>
    <row r="45" spans="2:9" ht="13" thickBot="1" x14ac:dyDescent="0.2">
      <c r="B45" s="256" t="s">
        <v>57</v>
      </c>
      <c r="C45" s="257"/>
      <c r="D45" s="258" t="s">
        <v>58</v>
      </c>
      <c r="E45" s="361"/>
      <c r="F45" s="362"/>
      <c r="G45" s="363"/>
      <c r="H45" s="363"/>
      <c r="I45" s="364"/>
    </row>
    <row r="46" spans="2:9" ht="13" thickBot="1" x14ac:dyDescent="0.2">
      <c r="B46" s="355" t="s">
        <v>234</v>
      </c>
      <c r="C46" s="356"/>
      <c r="D46" s="356"/>
      <c r="E46" s="356"/>
      <c r="F46" s="357"/>
      <c r="G46" s="357"/>
      <c r="H46" s="357"/>
      <c r="I46" s="358"/>
    </row>
    <row r="47" spans="2:9" ht="35" customHeight="1" x14ac:dyDescent="0.15">
      <c r="B47" s="259" t="s">
        <v>176</v>
      </c>
      <c r="C47" s="373"/>
      <c r="D47" s="373"/>
      <c r="E47" s="374"/>
      <c r="F47" s="379" t="s">
        <v>178</v>
      </c>
      <c r="G47" s="379"/>
      <c r="H47" s="379"/>
      <c r="I47" s="380"/>
    </row>
    <row r="48" spans="2:9" ht="35" customHeight="1" x14ac:dyDescent="0.15">
      <c r="B48" s="260" t="s">
        <v>62</v>
      </c>
      <c r="C48" s="371"/>
      <c r="D48" s="371"/>
      <c r="E48" s="372"/>
      <c r="F48" s="369" t="s">
        <v>178</v>
      </c>
      <c r="G48" s="369"/>
      <c r="H48" s="369"/>
      <c r="I48" s="370"/>
    </row>
    <row r="49" spans="2:9" ht="35" customHeight="1" thickBot="1" x14ac:dyDescent="0.2">
      <c r="B49" s="261" t="s">
        <v>59</v>
      </c>
      <c r="C49" s="365"/>
      <c r="D49" s="365"/>
      <c r="E49" s="366"/>
      <c r="F49" s="367" t="s">
        <v>178</v>
      </c>
      <c r="G49" s="367"/>
      <c r="H49" s="367"/>
      <c r="I49" s="368"/>
    </row>
    <row r="50" spans="2:9" x14ac:dyDescent="0.15">
      <c r="B50" s="346" t="str">
        <f>IF(D6="PMI","OK",IF(AND(D5&lt;&gt;"",D6="Persone Fisiche",D8&lt;&gt;"",D9&lt;&gt;"",D10&lt;&gt;"",D12&lt;&gt;"",D13&lt;&gt;"",D14&lt;&gt;"",C17&lt;&gt;"",C20&lt;&gt;"",C21&lt;&gt;"",C22&lt;&gt;"",C23&lt;&gt;"",C24&lt;&gt;"",C25&lt;&gt;"",C26&lt;&gt;"",C29&lt;&gt;""),"OK","Completare o compilare correttamente"))</f>
        <v>Completare o compilare correttamente</v>
      </c>
      <c r="C50" s="347"/>
      <c r="D50" s="347"/>
      <c r="E50" s="347"/>
      <c r="F50" s="347"/>
      <c r="G50" s="347"/>
      <c r="H50" s="347"/>
      <c r="I50" s="348"/>
    </row>
    <row r="51" spans="2:9" x14ac:dyDescent="0.15">
      <c r="B51" s="346" t="str">
        <f>IF(D6="Persone Fisiche","OK",IF(AND(D5&lt;&gt;"",D6="PMI",D7&lt;&gt;"",D8&lt;&gt;"",D9&lt;&gt;"",D10&lt;&gt;"",D12&lt;&gt;"",D13&lt;&gt;"",D14&lt;&gt;"",C17&lt;&gt;"",C18&lt;&gt;"",C20&lt;&gt;"",C21&lt;&gt;"",C22&lt;&gt;"",C23&lt;&gt;"",C24&lt;&gt;"",C25&lt;&gt;"",C26&lt;&gt;"",C29&lt;&gt;"",C47&lt;&gt;"",C48&lt;&gt;"",C49&lt;&gt;""),"OK","Completare o compilare correttamente"))</f>
        <v>Completare o compilare correttamente</v>
      </c>
      <c r="C51" s="347"/>
      <c r="D51" s="347"/>
      <c r="E51" s="347"/>
      <c r="F51" s="347"/>
      <c r="G51" s="347"/>
      <c r="H51" s="347"/>
      <c r="I51" s="348"/>
    </row>
    <row r="52" spans="2:9" ht="12" thickBot="1" x14ac:dyDescent="0.2">
      <c r="B52" s="352" t="str">
        <f>IF(AND(B50="OK",B51="OK"),"OK","Completare o compilare correttamente")</f>
        <v>Completare o compilare correttamente</v>
      </c>
      <c r="C52" s="353"/>
      <c r="D52" s="353"/>
      <c r="E52" s="353"/>
      <c r="F52" s="353"/>
      <c r="G52" s="353"/>
      <c r="H52" s="353"/>
      <c r="I52" s="354"/>
    </row>
    <row r="53" spans="2:9" ht="52.5" customHeight="1" x14ac:dyDescent="0.15">
      <c r="B53" s="349"/>
      <c r="C53" s="349"/>
      <c r="D53" s="349"/>
      <c r="E53" s="349"/>
      <c r="F53" s="349"/>
      <c r="G53" s="349"/>
      <c r="H53" s="349"/>
      <c r="I53" s="349"/>
    </row>
  </sheetData>
  <sheetProtection algorithmName="SHA-512" hashValue="wyNvS2btFUWXKdaotwY1lfqyEgk8it8oZwtwdhJYfeiEkkJfUX4GKcYcHQ3HRvlmZ5I5D1pm4Nfav9Vp5pifEg==" saltValue="Ri5JVyqk0hKh+H3TcDC8ew==" spinCount="100000" sheet="1" formatCells="0" formatColumns="0" formatRows="0"/>
  <mergeCells count="73">
    <mergeCell ref="C39:E39"/>
    <mergeCell ref="B41:I41"/>
    <mergeCell ref="F40:G40"/>
    <mergeCell ref="C31:E31"/>
    <mergeCell ref="F37:G37"/>
    <mergeCell ref="C37:E37"/>
    <mergeCell ref="C35:E35"/>
    <mergeCell ref="F35:G35"/>
    <mergeCell ref="F36:G36"/>
    <mergeCell ref="C36:E36"/>
    <mergeCell ref="C33:E33"/>
    <mergeCell ref="F34:G34"/>
    <mergeCell ref="F33:G33"/>
    <mergeCell ref="C34:E34"/>
    <mergeCell ref="C29:E29"/>
    <mergeCell ref="C27:E27"/>
    <mergeCell ref="C28:E28"/>
    <mergeCell ref="F20:I20"/>
    <mergeCell ref="F29:I29"/>
    <mergeCell ref="C20:E20"/>
    <mergeCell ref="C24:E24"/>
    <mergeCell ref="C26:E26"/>
    <mergeCell ref="C21:E21"/>
    <mergeCell ref="F21:I21"/>
    <mergeCell ref="F22:I22"/>
    <mergeCell ref="F23:I23"/>
    <mergeCell ref="F26:I26"/>
    <mergeCell ref="C25:E25"/>
    <mergeCell ref="F24:I24"/>
    <mergeCell ref="F25:I25"/>
    <mergeCell ref="B19:I19"/>
    <mergeCell ref="D17:E17"/>
    <mergeCell ref="B16:I16"/>
    <mergeCell ref="D18:E18"/>
    <mergeCell ref="C22:E22"/>
    <mergeCell ref="C23:E23"/>
    <mergeCell ref="B1:I2"/>
    <mergeCell ref="B5:C5"/>
    <mergeCell ref="B7:C7"/>
    <mergeCell ref="B8:B11"/>
    <mergeCell ref="B12:B15"/>
    <mergeCell ref="B4:I4"/>
    <mergeCell ref="B6:C6"/>
    <mergeCell ref="E5:F5"/>
    <mergeCell ref="E6:F6"/>
    <mergeCell ref="E7:F7"/>
    <mergeCell ref="E8:F8"/>
    <mergeCell ref="E9:F9"/>
    <mergeCell ref="E10:F10"/>
    <mergeCell ref="E12:F12"/>
    <mergeCell ref="E13:F13"/>
    <mergeCell ref="F48:I48"/>
    <mergeCell ref="C48:E48"/>
    <mergeCell ref="C47:E47"/>
    <mergeCell ref="C42:E42"/>
    <mergeCell ref="C43:E43"/>
    <mergeCell ref="F47:I47"/>
    <mergeCell ref="B50:I50"/>
    <mergeCell ref="B53:I53"/>
    <mergeCell ref="E14:F14"/>
    <mergeCell ref="C40:E40"/>
    <mergeCell ref="B52:I52"/>
    <mergeCell ref="B44:I44"/>
    <mergeCell ref="B46:I46"/>
    <mergeCell ref="C32:E32"/>
    <mergeCell ref="B51:I51"/>
    <mergeCell ref="E45:F45"/>
    <mergeCell ref="G45:I45"/>
    <mergeCell ref="C38:E38"/>
    <mergeCell ref="F31:G31"/>
    <mergeCell ref="F32:G32"/>
    <mergeCell ref="C49:E49"/>
    <mergeCell ref="F49:I49"/>
  </mergeCells>
  <conditionalFormatting sqref="B50:B52">
    <cfRule type="containsText" dxfId="50" priority="11" operator="containsText" text="OK">
      <formula>NOT(ISERROR(SEARCH("OK",B50)))</formula>
    </cfRule>
    <cfRule type="containsText" dxfId="49" priority="12" operator="containsText" text="Completare la compilazione della presente sezione">
      <formula>NOT(ISERROR(SEARCH("Completare la compilazione della presente sezione",B50)))</formula>
    </cfRule>
  </conditionalFormatting>
  <conditionalFormatting sqref="B50:I52">
    <cfRule type="containsText" dxfId="48" priority="1" operator="containsText" text="Completare">
      <formula>NOT(ISERROR(SEARCH("Completare",B50)))</formula>
    </cfRule>
  </conditionalFormatting>
  <conditionalFormatting sqref="E5:E15 D17:D18">
    <cfRule type="containsText" dxfId="47" priority="30" operator="containsText" text="Inserire le informazioni richieste">
      <formula>NOT(ISERROR(SEARCH("Inserire le informazioni richieste",D5)))</formula>
    </cfRule>
  </conditionalFormatting>
  <conditionalFormatting sqref="F20:F26">
    <cfRule type="containsText" dxfId="46" priority="28" operator="containsText" text="Inserire le informazioni richieste">
      <formula>NOT(ISERROR(SEARCH("Inserire le informazioni richieste",F20)))</formula>
    </cfRule>
  </conditionalFormatting>
  <conditionalFormatting sqref="F29">
    <cfRule type="containsText" dxfId="45" priority="27" operator="containsText" text="Inserire le informazioni richieste">
      <formula>NOT(ISERROR(SEARCH("Inserire le informazioni richieste",F29)))</formula>
    </cfRule>
  </conditionalFormatting>
  <conditionalFormatting sqref="F31:F37">
    <cfRule type="containsText" dxfId="44" priority="25" operator="containsText" text="Inserire le informazioni richieste">
      <formula>NOT(ISERROR(SEARCH("Inserire le informazioni richieste",F31)))</formula>
    </cfRule>
  </conditionalFormatting>
  <conditionalFormatting sqref="F40">
    <cfRule type="containsText" dxfId="43" priority="24" operator="containsText" text="Inserire le informazioni richieste">
      <formula>NOT(ISERROR(SEARCH("Inserire le informazioni richieste",F40)))</formula>
    </cfRule>
  </conditionalFormatting>
  <conditionalFormatting sqref="F47:F49">
    <cfRule type="containsText" dxfId="42" priority="20" operator="containsText" text="Inserire le informazioni richieste">
      <formula>NOT(ISERROR(SEARCH("Inserire le informazioni richieste",F47)))</formula>
    </cfRule>
  </conditionalFormatting>
  <printOptions horizontalCentered="1" verticalCentered="1"/>
  <pageMargins left="0.11811023622047245" right="0.11811023622047245" top="0.15748031496062992" bottom="0.15748031496062992" header="0.31496062992125984" footer="0.31496062992125984"/>
  <pageSetup paperSize="9" scale="90" orientation="portrait" horizontalDpi="1200" verticalDpi="1200" r:id="rId1"/>
  <headerFooter>
    <oddFooter>Pagina &amp;P di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2888017-ACD8-4B97-BE8E-2D61D7162375}">
          <x14:formula1>
            <xm:f>Elenco!$B$28:$B$29</xm:f>
          </x14:formula1>
          <xm:sqref>C50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3463C-CEA1-4025-8584-A3E7AD9FEE23}">
  <sheetPr>
    <tabColor rgb="FFC00000"/>
  </sheetPr>
  <dimension ref="B1:H24"/>
  <sheetViews>
    <sheetView showGridLines="0" view="pageBreakPreview" zoomScaleNormal="100" zoomScaleSheetLayoutView="100" workbookViewId="0">
      <pane xSplit="2" ySplit="1" topLeftCell="C2" activePane="bottomRight" state="frozenSplit"/>
      <selection activeCell="H28" sqref="H28"/>
      <selection pane="topRight" activeCell="H28" sqref="H28"/>
      <selection pane="bottomLeft" activeCell="H28" sqref="H28"/>
      <selection pane="bottomRight" activeCell="D3" sqref="D3:D17"/>
    </sheetView>
  </sheetViews>
  <sheetFormatPr baseColWidth="10" defaultColWidth="9.25" defaultRowHeight="11" x14ac:dyDescent="0.15"/>
  <cols>
    <col min="3" max="3" width="62.25" customWidth="1"/>
    <col min="4" max="4" width="106.75" customWidth="1"/>
    <col min="5" max="5" width="10" customWidth="1"/>
    <col min="6" max="6" width="9.5" customWidth="1"/>
  </cols>
  <sheetData>
    <row r="1" spans="2:8" ht="36" customHeight="1" x14ac:dyDescent="0.2">
      <c r="B1" s="400" t="s">
        <v>151</v>
      </c>
      <c r="C1" s="401"/>
      <c r="D1" s="401"/>
      <c r="E1" s="401"/>
      <c r="F1" s="402"/>
      <c r="G1" s="63"/>
    </row>
    <row r="2" spans="2:8" ht="34.5" customHeight="1" thickBot="1" x14ac:dyDescent="0.2">
      <c r="B2" s="405" t="s">
        <v>85</v>
      </c>
      <c r="C2" s="406"/>
      <c r="D2" s="121" t="s">
        <v>0</v>
      </c>
      <c r="E2" s="122" t="s">
        <v>60</v>
      </c>
      <c r="F2" s="123" t="s">
        <v>5</v>
      </c>
      <c r="G2" s="43"/>
    </row>
    <row r="3" spans="2:8" ht="58.5" customHeight="1" x14ac:dyDescent="0.15">
      <c r="B3" s="196">
        <v>1</v>
      </c>
      <c r="C3" s="197" t="s">
        <v>83</v>
      </c>
      <c r="D3" s="198"/>
      <c r="E3" s="285">
        <v>1000</v>
      </c>
      <c r="F3" s="124" t="str">
        <f>IF(D3="","Inserire le informazioni richieste",IF(AND(D3&lt;&gt;"",E3&lt;=G3),"Ridurre il testo riportato","OK"))</f>
        <v>Inserire le informazioni richieste</v>
      </c>
      <c r="G3" s="59">
        <f>LEN(D3)</f>
        <v>0</v>
      </c>
      <c r="H3" s="323"/>
    </row>
    <row r="4" spans="2:8" ht="48" x14ac:dyDescent="0.15">
      <c r="B4" s="199">
        <f>1+B3</f>
        <v>2</v>
      </c>
      <c r="C4" s="200" t="s">
        <v>84</v>
      </c>
      <c r="D4" s="201"/>
      <c r="E4" s="285">
        <v>6000</v>
      </c>
      <c r="F4" s="124" t="str">
        <f t="shared" ref="F4" si="0">IF(D4="","Inserire le informazioni richieste",IF(AND(D4&lt;&gt;"",E4&lt;=G4),"Ridurre il testo riportato","OK"))</f>
        <v>Inserire le informazioni richieste</v>
      </c>
      <c r="G4" s="59">
        <f t="shared" ref="G4:G17" si="1">LEN(D4)</f>
        <v>0</v>
      </c>
      <c r="H4" s="323"/>
    </row>
    <row r="5" spans="2:8" ht="48" x14ac:dyDescent="0.15">
      <c r="B5" s="199">
        <f t="shared" ref="B5:B17" si="2">1+B4</f>
        <v>3</v>
      </c>
      <c r="C5" s="200" t="s">
        <v>193</v>
      </c>
      <c r="D5" s="201"/>
      <c r="E5" s="285">
        <v>2000</v>
      </c>
      <c r="F5" s="124" t="str">
        <f t="shared" ref="F5" si="3">IF(D5="","Inserire le informazioni richieste",IF(AND(D5&lt;&gt;"",E5&lt;=G5),"Ridurre il testo riportato","OK"))</f>
        <v>Inserire le informazioni richieste</v>
      </c>
      <c r="G5" s="59">
        <f t="shared" si="1"/>
        <v>0</v>
      </c>
      <c r="H5" s="323"/>
    </row>
    <row r="6" spans="2:8" ht="72" x14ac:dyDescent="0.15">
      <c r="B6" s="199">
        <f t="shared" si="2"/>
        <v>4</v>
      </c>
      <c r="C6" s="200" t="s">
        <v>239</v>
      </c>
      <c r="D6" s="201"/>
      <c r="E6" s="285">
        <v>10000</v>
      </c>
      <c r="F6" s="124" t="str">
        <f t="shared" ref="F6:F17" si="4">IF(D6="","Inserire le informazioni richieste",IF(AND(D6&lt;&gt;"",E6&lt;=G6),"Ridurre il testo riportato","OK"))</f>
        <v>Inserire le informazioni richieste</v>
      </c>
      <c r="G6" s="59">
        <f t="shared" si="1"/>
        <v>0</v>
      </c>
      <c r="H6" s="323" t="s">
        <v>220</v>
      </c>
    </row>
    <row r="7" spans="2:8" ht="96" x14ac:dyDescent="0.15">
      <c r="B7" s="199">
        <f t="shared" si="2"/>
        <v>5</v>
      </c>
      <c r="C7" s="200" t="s">
        <v>240</v>
      </c>
      <c r="D7" s="201"/>
      <c r="E7" s="285">
        <v>10000</v>
      </c>
      <c r="F7" s="124" t="str">
        <f t="shared" si="4"/>
        <v>Inserire le informazioni richieste</v>
      </c>
      <c r="G7" s="59">
        <f t="shared" si="1"/>
        <v>0</v>
      </c>
      <c r="H7" s="323" t="s">
        <v>221</v>
      </c>
    </row>
    <row r="8" spans="2:8" ht="108" x14ac:dyDescent="0.15">
      <c r="B8" s="199">
        <f t="shared" si="2"/>
        <v>6</v>
      </c>
      <c r="C8" s="200" t="s">
        <v>249</v>
      </c>
      <c r="D8" s="201"/>
      <c r="E8" s="285">
        <v>10000</v>
      </c>
      <c r="F8" s="124" t="str">
        <f t="shared" si="4"/>
        <v>Inserire le informazioni richieste</v>
      </c>
      <c r="G8" s="59">
        <f t="shared" si="1"/>
        <v>0</v>
      </c>
      <c r="H8" s="323" t="s">
        <v>222</v>
      </c>
    </row>
    <row r="9" spans="2:8" ht="48" x14ac:dyDescent="0.15">
      <c r="B9" s="199">
        <f t="shared" si="2"/>
        <v>7</v>
      </c>
      <c r="C9" s="200" t="s">
        <v>241</v>
      </c>
      <c r="D9" s="201"/>
      <c r="E9" s="285">
        <v>8000</v>
      </c>
      <c r="F9" s="124" t="str">
        <f>IF(D9="","Inserire le informazioni richieste",IF(AND(D9&lt;&gt;"",E9&lt;=G9),"Ridurre il testo riportato","OK"))</f>
        <v>Inserire le informazioni richieste</v>
      </c>
      <c r="G9" s="59">
        <f>LEN(D9)</f>
        <v>0</v>
      </c>
      <c r="H9" s="323" t="s">
        <v>223</v>
      </c>
    </row>
    <row r="10" spans="2:8" ht="156" x14ac:dyDescent="0.15">
      <c r="B10" s="199">
        <f t="shared" si="2"/>
        <v>8</v>
      </c>
      <c r="C10" s="200" t="s">
        <v>248</v>
      </c>
      <c r="D10" s="201"/>
      <c r="E10" s="285">
        <v>4000</v>
      </c>
      <c r="F10" s="124" t="str">
        <f t="shared" si="4"/>
        <v>Inserire le informazioni richieste</v>
      </c>
      <c r="G10" s="59">
        <f t="shared" si="1"/>
        <v>0</v>
      </c>
      <c r="H10" s="323" t="s">
        <v>224</v>
      </c>
    </row>
    <row r="11" spans="2:8" ht="96" x14ac:dyDescent="0.15">
      <c r="B11" s="199">
        <f t="shared" si="2"/>
        <v>9</v>
      </c>
      <c r="C11" s="200" t="s">
        <v>250</v>
      </c>
      <c r="D11" s="201"/>
      <c r="E11" s="285">
        <v>4000</v>
      </c>
      <c r="F11" s="124" t="str">
        <f t="shared" si="4"/>
        <v>Inserire le informazioni richieste</v>
      </c>
      <c r="G11" s="59">
        <f t="shared" si="1"/>
        <v>0</v>
      </c>
      <c r="H11" s="323" t="s">
        <v>225</v>
      </c>
    </row>
    <row r="12" spans="2:8" ht="48" x14ac:dyDescent="0.15">
      <c r="B12" s="199">
        <f t="shared" si="2"/>
        <v>10</v>
      </c>
      <c r="C12" s="200" t="s">
        <v>242</v>
      </c>
      <c r="D12" s="201"/>
      <c r="E12" s="285">
        <v>3500</v>
      </c>
      <c r="F12" s="124" t="str">
        <f t="shared" si="4"/>
        <v>Inserire le informazioni richieste</v>
      </c>
      <c r="G12" s="59">
        <f t="shared" si="1"/>
        <v>0</v>
      </c>
      <c r="H12" s="323" t="s">
        <v>226</v>
      </c>
    </row>
    <row r="13" spans="2:8" ht="48" x14ac:dyDescent="0.15">
      <c r="B13" s="199">
        <f t="shared" si="2"/>
        <v>11</v>
      </c>
      <c r="C13" s="200" t="s">
        <v>243</v>
      </c>
      <c r="D13" s="201"/>
      <c r="E13" s="285">
        <v>4000</v>
      </c>
      <c r="F13" s="124" t="str">
        <f t="shared" ref="F13" si="5">IF(D13="","Inserire le informazioni richieste",IF(AND(D13&lt;&gt;"",E13&lt;=G13),"Ridurre il testo riportato","OK"))</f>
        <v>Inserire le informazioni richieste</v>
      </c>
      <c r="G13" s="59">
        <f t="shared" ref="G13" si="6">LEN(D13)</f>
        <v>0</v>
      </c>
      <c r="H13" s="323" t="s">
        <v>227</v>
      </c>
    </row>
    <row r="14" spans="2:8" ht="132" x14ac:dyDescent="0.15">
      <c r="B14" s="199">
        <f t="shared" si="2"/>
        <v>12</v>
      </c>
      <c r="C14" s="200" t="s">
        <v>244</v>
      </c>
      <c r="D14" s="201"/>
      <c r="E14" s="285">
        <v>4000</v>
      </c>
      <c r="F14" s="124" t="str">
        <f t="shared" si="4"/>
        <v>Inserire le informazioni richieste</v>
      </c>
      <c r="G14" s="59">
        <f t="shared" si="1"/>
        <v>0</v>
      </c>
      <c r="H14" s="323" t="s">
        <v>228</v>
      </c>
    </row>
    <row r="15" spans="2:8" ht="48" x14ac:dyDescent="0.15">
      <c r="B15" s="199">
        <f t="shared" si="2"/>
        <v>13</v>
      </c>
      <c r="C15" s="200" t="s">
        <v>245</v>
      </c>
      <c r="D15" s="201"/>
      <c r="E15" s="285">
        <v>4000</v>
      </c>
      <c r="F15" s="124" t="str">
        <f t="shared" si="4"/>
        <v>Inserire le informazioni richieste</v>
      </c>
      <c r="G15" s="59">
        <f t="shared" si="1"/>
        <v>0</v>
      </c>
      <c r="H15" s="323" t="s">
        <v>229</v>
      </c>
    </row>
    <row r="16" spans="2:8" ht="48" x14ac:dyDescent="0.15">
      <c r="B16" s="199">
        <f t="shared" si="2"/>
        <v>14</v>
      </c>
      <c r="C16" s="200" t="s">
        <v>246</v>
      </c>
      <c r="D16" s="201"/>
      <c r="E16" s="285">
        <v>4000</v>
      </c>
      <c r="F16" s="124" t="str">
        <f t="shared" si="4"/>
        <v>Inserire le informazioni richieste</v>
      </c>
      <c r="G16" s="59">
        <f t="shared" si="1"/>
        <v>0</v>
      </c>
      <c r="H16" s="323" t="s">
        <v>230</v>
      </c>
    </row>
    <row r="17" spans="2:8" ht="48" x14ac:dyDescent="0.15">
      <c r="B17" s="199">
        <f t="shared" si="2"/>
        <v>15</v>
      </c>
      <c r="C17" s="200" t="s">
        <v>251</v>
      </c>
      <c r="D17" s="201"/>
      <c r="E17" s="285">
        <v>4000</v>
      </c>
      <c r="F17" s="124" t="str">
        <f t="shared" si="4"/>
        <v>Inserire le informazioni richieste</v>
      </c>
      <c r="G17" s="59">
        <f t="shared" si="1"/>
        <v>0</v>
      </c>
      <c r="H17" s="323" t="s">
        <v>231</v>
      </c>
    </row>
    <row r="18" spans="2:8" ht="60" customHeight="1" thickBot="1" x14ac:dyDescent="0.2">
      <c r="B18" s="403"/>
      <c r="C18" s="404"/>
      <c r="D18" s="404"/>
      <c r="E18" s="404"/>
      <c r="F18" s="125" t="str">
        <f>IF(AND(F3="OK",F4="OK",F5="OK",F6="OK",F7="OK",F8="OK",F9="OK",F10="OK",F11="OK",F12="OK",F13="OK",F14="OK",F15="OK",F16="OK",F17="OK"),"OK","CHECK")</f>
        <v>CHECK</v>
      </c>
      <c r="G18" s="23"/>
    </row>
    <row r="19" spans="2:8" x14ac:dyDescent="0.15">
      <c r="E19" s="23"/>
      <c r="F19" s="57"/>
      <c r="G19" s="23"/>
    </row>
    <row r="23" spans="2:8" x14ac:dyDescent="0.15">
      <c r="E23">
        <f>SUM(E3:E17)</f>
        <v>78500</v>
      </c>
    </row>
    <row r="24" spans="2:8" x14ac:dyDescent="0.15">
      <c r="E24">
        <f>+E23/4000</f>
        <v>19.625</v>
      </c>
    </row>
  </sheetData>
  <sheetProtection algorithmName="SHA-512" hashValue="UILeR9eBCCrST95MZ0giDLjzkhGX/hncjXuTegl9QfJnCRzG0CJ7s/r7mUgTsRdo/WxLSiCcSO24Aqc9Tiv95g==" saltValue="hqJBab5xJAaaAag69E8Zcg==" spinCount="100000" sheet="1" formatCells="0" formatColumns="0" formatRows="0"/>
  <mergeCells count="3">
    <mergeCell ref="B1:F1"/>
    <mergeCell ref="B18:E18"/>
    <mergeCell ref="B2:C2"/>
  </mergeCells>
  <phoneticPr fontId="10" type="noConversion"/>
  <conditionalFormatting sqref="F3:F19">
    <cfRule type="containsText" dxfId="41" priority="1" operator="containsText" text="Ridurre il testo riportato">
      <formula>NOT(ISERROR(SEARCH("Ridurre il testo riportato",F3)))</formula>
    </cfRule>
    <cfRule type="containsText" dxfId="40" priority="2" operator="containsText" text="OK">
      <formula>NOT(ISERROR(SEARCH("OK",F3)))</formula>
    </cfRule>
    <cfRule type="containsText" dxfId="39" priority="3" operator="containsText" text="Inserire le informazioni richieste">
      <formula>NOT(ISERROR(SEARCH("Inserire le informazioni richieste",F3)))</formula>
    </cfRule>
  </conditionalFormatting>
  <conditionalFormatting sqref="F18:F19">
    <cfRule type="containsText" dxfId="38" priority="10" operator="containsText" text="OK">
      <formula>NOT(ISERROR(SEARCH("OK",F18)))</formula>
    </cfRule>
    <cfRule type="containsText" dxfId="37" priority="11" operator="containsText" text="CHECK">
      <formula>NOT(ISERROR(SEARCH("CHECK",F18)))</formula>
    </cfRule>
  </conditionalFormatting>
  <printOptions horizontalCentered="1" verticalCentered="1"/>
  <pageMargins left="0.11811023622047245" right="0.11811023622047245" top="0.15748031496062992" bottom="0.19685039370078741" header="0.31496062992125984" footer="0.31496062992125984"/>
  <pageSetup paperSize="9" scale="90" orientation="landscape" horizontalDpi="1200" verticalDpi="1200" r:id="rId1"/>
  <headerFooter>
    <oddFooter>Pagina &amp;P di &amp;N</oddFooter>
  </headerFooter>
  <rowBreaks count="2" manualBreakCount="2">
    <brk id="9" max="16383" man="1"/>
    <brk id="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25B8-6781-4D41-BFB8-49BFD0C4D619}">
  <dimension ref="C3:F13"/>
  <sheetViews>
    <sheetView workbookViewId="0">
      <selection activeCell="F11" sqref="F11:F13"/>
    </sheetView>
  </sheetViews>
  <sheetFormatPr baseColWidth="10" defaultColWidth="8.75" defaultRowHeight="11" x14ac:dyDescent="0.15"/>
  <cols>
    <col min="3" max="3" width="24.75" customWidth="1"/>
    <col min="4" max="4" width="81" customWidth="1"/>
    <col min="5" max="5" width="12.25" customWidth="1"/>
    <col min="6" max="6" width="17.25" customWidth="1"/>
  </cols>
  <sheetData>
    <row r="3" spans="3:6" ht="12" thickBot="1" x14ac:dyDescent="0.2">
      <c r="C3" s="407" t="s">
        <v>121</v>
      </c>
      <c r="D3" s="407"/>
      <c r="E3" s="407"/>
      <c r="F3" s="105"/>
    </row>
    <row r="4" spans="3:6" ht="37" thickBot="1" x14ac:dyDescent="0.2">
      <c r="C4" s="106" t="s">
        <v>34</v>
      </c>
      <c r="D4" s="107" t="s">
        <v>126</v>
      </c>
      <c r="E4" s="109" t="s">
        <v>127</v>
      </c>
      <c r="F4" s="108" t="s">
        <v>128</v>
      </c>
    </row>
    <row r="5" spans="3:6" ht="12" x14ac:dyDescent="0.15">
      <c r="C5" s="103" t="s">
        <v>116</v>
      </c>
      <c r="D5" s="104" t="s">
        <v>113</v>
      </c>
      <c r="E5" s="103">
        <v>83</v>
      </c>
      <c r="F5" s="110" t="s">
        <v>153</v>
      </c>
    </row>
    <row r="6" spans="3:6" ht="12" x14ac:dyDescent="0.15">
      <c r="C6" s="97" t="s">
        <v>116</v>
      </c>
      <c r="D6" s="98" t="s">
        <v>114</v>
      </c>
      <c r="E6" s="97">
        <v>47</v>
      </c>
      <c r="F6" s="111" t="s">
        <v>154</v>
      </c>
    </row>
    <row r="7" spans="3:6" ht="12" x14ac:dyDescent="0.15">
      <c r="C7" s="97" t="s">
        <v>116</v>
      </c>
      <c r="D7" s="98" t="s">
        <v>115</v>
      </c>
      <c r="E7" s="97">
        <v>30</v>
      </c>
      <c r="F7" s="111" t="s">
        <v>155</v>
      </c>
    </row>
    <row r="8" spans="3:6" ht="12" x14ac:dyDescent="0.15">
      <c r="C8" s="99" t="s">
        <v>117</v>
      </c>
      <c r="D8" s="100" t="s">
        <v>118</v>
      </c>
      <c r="E8" s="100">
        <v>81</v>
      </c>
      <c r="F8" s="112" t="s">
        <v>156</v>
      </c>
    </row>
    <row r="9" spans="3:6" ht="12" x14ac:dyDescent="0.15">
      <c r="C9" s="99" t="s">
        <v>117</v>
      </c>
      <c r="D9" s="100" t="s">
        <v>119</v>
      </c>
      <c r="E9" s="100">
        <v>53</v>
      </c>
      <c r="F9" s="112" t="s">
        <v>157</v>
      </c>
    </row>
    <row r="10" spans="3:6" ht="12" x14ac:dyDescent="0.15">
      <c r="C10" s="99" t="s">
        <v>117</v>
      </c>
      <c r="D10" s="100" t="s">
        <v>120</v>
      </c>
      <c r="E10" s="99">
        <v>34</v>
      </c>
      <c r="F10" s="113" t="s">
        <v>158</v>
      </c>
    </row>
    <row r="11" spans="3:6" ht="24" x14ac:dyDescent="0.15">
      <c r="C11" s="101" t="s">
        <v>122</v>
      </c>
      <c r="D11" s="102" t="s">
        <v>123</v>
      </c>
      <c r="E11" s="101">
        <v>61</v>
      </c>
      <c r="F11" s="114" t="s">
        <v>162</v>
      </c>
    </row>
    <row r="12" spans="3:6" ht="12" x14ac:dyDescent="0.15">
      <c r="C12" s="101" t="s">
        <v>122</v>
      </c>
      <c r="D12" s="102" t="s">
        <v>124</v>
      </c>
      <c r="E12" s="101">
        <v>36</v>
      </c>
      <c r="F12" s="114" t="s">
        <v>163</v>
      </c>
    </row>
    <row r="13" spans="3:6" ht="24" x14ac:dyDescent="0.15">
      <c r="C13" s="101" t="s">
        <v>122</v>
      </c>
      <c r="D13" s="102" t="s">
        <v>125</v>
      </c>
      <c r="E13" s="101">
        <v>32</v>
      </c>
      <c r="F13" s="114" t="s">
        <v>164</v>
      </c>
    </row>
  </sheetData>
  <mergeCells count="1">
    <mergeCell ref="C3:E3"/>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J84"/>
  <sheetViews>
    <sheetView showGridLines="0" view="pageBreakPreview" topLeftCell="A43" zoomScale="85" zoomScaleNormal="80" zoomScaleSheetLayoutView="85" zoomScalePageLayoutView="80" workbookViewId="0">
      <selection activeCell="B61" sqref="B61:D69"/>
    </sheetView>
  </sheetViews>
  <sheetFormatPr baseColWidth="10" defaultColWidth="8.75" defaultRowHeight="11" x14ac:dyDescent="0.15"/>
  <cols>
    <col min="2" max="2" width="59.75" customWidth="1"/>
    <col min="3" max="3" width="65.75" customWidth="1"/>
    <col min="4" max="4" width="15.75" customWidth="1"/>
    <col min="5" max="5" width="15.25" customWidth="1"/>
    <col min="6" max="6" width="18" customWidth="1"/>
    <col min="7" max="7" width="19.75" hidden="1" customWidth="1"/>
    <col min="8" max="8" width="21.5" customWidth="1"/>
    <col min="9" max="9" width="23.25" customWidth="1"/>
    <col min="10" max="10" width="11.75" customWidth="1"/>
  </cols>
  <sheetData>
    <row r="1" spans="2:8" ht="23.25" customHeight="1" x14ac:dyDescent="0.15">
      <c r="B1" s="408" t="s">
        <v>214</v>
      </c>
      <c r="C1" s="409"/>
      <c r="D1" s="409"/>
      <c r="E1" s="409"/>
      <c r="F1" s="409"/>
      <c r="G1" s="409"/>
      <c r="H1" s="410"/>
    </row>
    <row r="2" spans="2:8" x14ac:dyDescent="0.15">
      <c r="B2" s="202"/>
      <c r="C2" s="42"/>
      <c r="D2" s="42"/>
      <c r="E2" s="42"/>
      <c r="F2" s="42"/>
      <c r="G2" s="42"/>
      <c r="H2" s="129"/>
    </row>
    <row r="3" spans="2:8" ht="12" customHeight="1" x14ac:dyDescent="0.15">
      <c r="B3" s="203"/>
      <c r="C3" s="313"/>
      <c r="D3" s="313"/>
      <c r="E3" s="42"/>
      <c r="F3" s="42"/>
      <c r="G3" s="42"/>
      <c r="H3" s="129"/>
    </row>
    <row r="4" spans="2:8" ht="37.5" customHeight="1" thickBot="1" x14ac:dyDescent="0.2">
      <c r="B4" s="411" t="s">
        <v>152</v>
      </c>
      <c r="C4" s="412"/>
      <c r="D4" s="412"/>
      <c r="E4" s="412"/>
      <c r="F4" s="412"/>
      <c r="G4" s="412"/>
      <c r="H4" s="413"/>
    </row>
    <row r="5" spans="2:8" ht="60.75" customHeight="1" thickBot="1" x14ac:dyDescent="0.2">
      <c r="B5" s="333" t="s">
        <v>180</v>
      </c>
      <c r="C5" s="334"/>
      <c r="D5" s="334"/>
      <c r="E5" s="334"/>
      <c r="F5" s="334"/>
      <c r="G5" s="334"/>
      <c r="H5" s="414"/>
    </row>
    <row r="6" spans="2:8" ht="57" customHeight="1" thickBot="1" x14ac:dyDescent="0.2">
      <c r="B6" s="264" t="s">
        <v>2</v>
      </c>
      <c r="C6" s="262" t="s">
        <v>0</v>
      </c>
      <c r="D6" s="236" t="s">
        <v>179</v>
      </c>
      <c r="E6" s="238" t="s">
        <v>81</v>
      </c>
      <c r="F6" s="240" t="s">
        <v>1</v>
      </c>
      <c r="G6" s="266" t="s">
        <v>94</v>
      </c>
      <c r="H6" s="237" t="s">
        <v>5</v>
      </c>
    </row>
    <row r="7" spans="2:8" ht="47.25" customHeight="1" thickBot="1" x14ac:dyDescent="0.2">
      <c r="B7" s="265"/>
      <c r="C7" s="263"/>
      <c r="D7" s="267">
        <f>D8+D40+D50+D60+D70+D72</f>
        <v>0</v>
      </c>
      <c r="E7" s="115">
        <f>E8+E40+E50+E60+E70+E72</f>
        <v>0</v>
      </c>
      <c r="F7" s="116">
        <f t="shared" ref="F7:F8" si="0">SUM(D7:E7)</f>
        <v>0</v>
      </c>
      <c r="G7" s="44"/>
      <c r="H7" s="204" t="str">
        <f>IF(F7=0,"",IF(OR(D7&lt;Elenco!A15,D7&gt;Elenco!A12),"Rivedere importi","OK"))</f>
        <v/>
      </c>
    </row>
    <row r="8" spans="2:8" ht="51.75" customHeight="1" thickBot="1" x14ac:dyDescent="0.2">
      <c r="B8" s="205" t="s">
        <v>181</v>
      </c>
      <c r="C8" s="93"/>
      <c r="D8" s="92">
        <f>SUM(D9:D39)</f>
        <v>0</v>
      </c>
      <c r="E8" s="75">
        <f>SUM(E9:E39)</f>
        <v>0</v>
      </c>
      <c r="F8" s="76">
        <f t="shared" si="0"/>
        <v>0</v>
      </c>
      <c r="G8" s="74"/>
      <c r="H8" s="268"/>
    </row>
    <row r="9" spans="2:8" ht="12" customHeight="1" x14ac:dyDescent="0.15">
      <c r="B9" s="207"/>
      <c r="C9" s="90"/>
      <c r="D9" s="88"/>
      <c r="E9" s="5"/>
      <c r="F9" s="78">
        <f>SUM(D9:E9)</f>
        <v>0</v>
      </c>
      <c r="G9" s="70"/>
      <c r="H9" s="268" t="str">
        <f>IF(D9="","",IF(AND(D9&gt;0,OR(B9="",C9="")), "Check","OK"))</f>
        <v/>
      </c>
    </row>
    <row r="10" spans="2:8" ht="12" customHeight="1" x14ac:dyDescent="0.15">
      <c r="B10" s="207"/>
      <c r="C10" s="90"/>
      <c r="D10" s="88"/>
      <c r="E10" s="5"/>
      <c r="F10" s="78">
        <f t="shared" ref="F10:F73" si="1">SUM(D10:E10)</f>
        <v>0</v>
      </c>
      <c r="G10" s="70"/>
      <c r="H10" s="268" t="str">
        <f t="shared" ref="H10:H38" si="2">IF(D10="","",IF(AND(D10&gt;0,OR(B10="",C10="")), "Check","OK"))</f>
        <v/>
      </c>
    </row>
    <row r="11" spans="2:8" ht="12" customHeight="1" x14ac:dyDescent="0.15">
      <c r="B11" s="207"/>
      <c r="C11" s="90"/>
      <c r="D11" s="88"/>
      <c r="E11" s="5"/>
      <c r="F11" s="78">
        <f t="shared" si="1"/>
        <v>0</v>
      </c>
      <c r="G11" s="70"/>
      <c r="H11" s="268" t="str">
        <f t="shared" si="2"/>
        <v/>
      </c>
    </row>
    <row r="12" spans="2:8" ht="12" customHeight="1" x14ac:dyDescent="0.15">
      <c r="B12" s="207"/>
      <c r="C12" s="90"/>
      <c r="D12" s="88"/>
      <c r="E12" s="5"/>
      <c r="F12" s="78">
        <f t="shared" si="1"/>
        <v>0</v>
      </c>
      <c r="G12" s="70"/>
      <c r="H12" s="268" t="str">
        <f t="shared" si="2"/>
        <v/>
      </c>
    </row>
    <row r="13" spans="2:8" ht="12" customHeight="1" x14ac:dyDescent="0.15">
      <c r="B13" s="207"/>
      <c r="C13" s="90"/>
      <c r="D13" s="88"/>
      <c r="E13" s="5"/>
      <c r="F13" s="78">
        <f t="shared" si="1"/>
        <v>0</v>
      </c>
      <c r="G13" s="70"/>
      <c r="H13" s="268" t="str">
        <f t="shared" si="2"/>
        <v/>
      </c>
    </row>
    <row r="14" spans="2:8" ht="12" customHeight="1" x14ac:dyDescent="0.15">
      <c r="B14" s="207"/>
      <c r="C14" s="90"/>
      <c r="D14" s="88"/>
      <c r="E14" s="5"/>
      <c r="F14" s="78">
        <f t="shared" si="1"/>
        <v>0</v>
      </c>
      <c r="G14" s="70"/>
      <c r="H14" s="268" t="str">
        <f t="shared" si="2"/>
        <v/>
      </c>
    </row>
    <row r="15" spans="2:8" ht="12" customHeight="1" x14ac:dyDescent="0.15">
      <c r="B15" s="207"/>
      <c r="C15" s="90"/>
      <c r="D15" s="88"/>
      <c r="E15" s="5"/>
      <c r="F15" s="78">
        <f t="shared" si="1"/>
        <v>0</v>
      </c>
      <c r="G15" s="70"/>
      <c r="H15" s="268" t="str">
        <f t="shared" si="2"/>
        <v/>
      </c>
    </row>
    <row r="16" spans="2:8" ht="12" customHeight="1" x14ac:dyDescent="0.15">
      <c r="B16" s="207"/>
      <c r="C16" s="90"/>
      <c r="D16" s="88"/>
      <c r="E16" s="5"/>
      <c r="F16" s="78">
        <f t="shared" si="1"/>
        <v>0</v>
      </c>
      <c r="G16" s="70"/>
      <c r="H16" s="268" t="str">
        <f t="shared" si="2"/>
        <v/>
      </c>
    </row>
    <row r="17" spans="2:8" ht="12" customHeight="1" x14ac:dyDescent="0.15">
      <c r="B17" s="207"/>
      <c r="C17" s="90"/>
      <c r="D17" s="88"/>
      <c r="E17" s="5"/>
      <c r="F17" s="78">
        <f t="shared" si="1"/>
        <v>0</v>
      </c>
      <c r="G17" s="70"/>
      <c r="H17" s="268" t="str">
        <f t="shared" si="2"/>
        <v/>
      </c>
    </row>
    <row r="18" spans="2:8" ht="12" customHeight="1" x14ac:dyDescent="0.15">
      <c r="B18" s="207"/>
      <c r="C18" s="90"/>
      <c r="D18" s="88"/>
      <c r="E18" s="5"/>
      <c r="F18" s="78">
        <f t="shared" si="1"/>
        <v>0</v>
      </c>
      <c r="G18" s="70"/>
      <c r="H18" s="268" t="str">
        <f t="shared" si="2"/>
        <v/>
      </c>
    </row>
    <row r="19" spans="2:8" ht="12" customHeight="1" x14ac:dyDescent="0.15">
      <c r="B19" s="207"/>
      <c r="C19" s="90"/>
      <c r="D19" s="88"/>
      <c r="E19" s="5"/>
      <c r="F19" s="78">
        <f t="shared" si="1"/>
        <v>0</v>
      </c>
      <c r="G19" s="70"/>
      <c r="H19" s="268" t="str">
        <f t="shared" si="2"/>
        <v/>
      </c>
    </row>
    <row r="20" spans="2:8" ht="12" customHeight="1" x14ac:dyDescent="0.15">
      <c r="B20" s="207"/>
      <c r="C20" s="90"/>
      <c r="D20" s="88"/>
      <c r="E20" s="5"/>
      <c r="F20" s="78">
        <f t="shared" si="1"/>
        <v>0</v>
      </c>
      <c r="G20" s="70"/>
      <c r="H20" s="268" t="str">
        <f t="shared" si="2"/>
        <v/>
      </c>
    </row>
    <row r="21" spans="2:8" ht="12" customHeight="1" x14ac:dyDescent="0.15">
      <c r="B21" s="207"/>
      <c r="C21" s="90"/>
      <c r="D21" s="88"/>
      <c r="E21" s="5"/>
      <c r="F21" s="78">
        <f t="shared" si="1"/>
        <v>0</v>
      </c>
      <c r="G21" s="70"/>
      <c r="H21" s="268" t="str">
        <f t="shared" si="2"/>
        <v/>
      </c>
    </row>
    <row r="22" spans="2:8" ht="12" customHeight="1" x14ac:dyDescent="0.15">
      <c r="B22" s="207"/>
      <c r="C22" s="90"/>
      <c r="D22" s="88"/>
      <c r="E22" s="5"/>
      <c r="F22" s="78">
        <f t="shared" si="1"/>
        <v>0</v>
      </c>
      <c r="G22" s="70"/>
      <c r="H22" s="268" t="str">
        <f t="shared" si="2"/>
        <v/>
      </c>
    </row>
    <row r="23" spans="2:8" ht="12" customHeight="1" x14ac:dyDescent="0.15">
      <c r="B23" s="207"/>
      <c r="C23" s="90"/>
      <c r="D23" s="88"/>
      <c r="E23" s="5"/>
      <c r="F23" s="78">
        <f t="shared" si="1"/>
        <v>0</v>
      </c>
      <c r="G23" s="70"/>
      <c r="H23" s="268" t="str">
        <f t="shared" si="2"/>
        <v/>
      </c>
    </row>
    <row r="24" spans="2:8" ht="12" customHeight="1" x14ac:dyDescent="0.15">
      <c r="B24" s="207"/>
      <c r="C24" s="90"/>
      <c r="D24" s="88"/>
      <c r="E24" s="5"/>
      <c r="F24" s="78">
        <f t="shared" si="1"/>
        <v>0</v>
      </c>
      <c r="G24" s="70"/>
      <c r="H24" s="268" t="str">
        <f t="shared" si="2"/>
        <v/>
      </c>
    </row>
    <row r="25" spans="2:8" ht="12" customHeight="1" x14ac:dyDescent="0.15">
      <c r="B25" s="207"/>
      <c r="C25" s="90"/>
      <c r="D25" s="88"/>
      <c r="E25" s="5"/>
      <c r="F25" s="78">
        <f t="shared" si="1"/>
        <v>0</v>
      </c>
      <c r="G25" s="70"/>
      <c r="H25" s="268" t="str">
        <f t="shared" si="2"/>
        <v/>
      </c>
    </row>
    <row r="26" spans="2:8" ht="12" customHeight="1" x14ac:dyDescent="0.15">
      <c r="B26" s="207"/>
      <c r="C26" s="94"/>
      <c r="D26" s="88"/>
      <c r="E26" s="95"/>
      <c r="F26" s="96">
        <f t="shared" si="1"/>
        <v>0</v>
      </c>
      <c r="G26" s="70"/>
      <c r="H26" s="268" t="str">
        <f t="shared" si="2"/>
        <v/>
      </c>
    </row>
    <row r="27" spans="2:8" ht="12" customHeight="1" x14ac:dyDescent="0.15">
      <c r="B27" s="207"/>
      <c r="C27" s="94"/>
      <c r="D27" s="88"/>
      <c r="E27" s="95"/>
      <c r="F27" s="96">
        <f t="shared" si="1"/>
        <v>0</v>
      </c>
      <c r="G27" s="70"/>
      <c r="H27" s="268" t="str">
        <f t="shared" si="2"/>
        <v/>
      </c>
    </row>
    <row r="28" spans="2:8" ht="12" customHeight="1" x14ac:dyDescent="0.15">
      <c r="B28" s="207"/>
      <c r="C28" s="94"/>
      <c r="D28" s="88"/>
      <c r="E28" s="95"/>
      <c r="F28" s="96">
        <f t="shared" si="1"/>
        <v>0</v>
      </c>
      <c r="G28" s="70"/>
      <c r="H28" s="268" t="str">
        <f t="shared" si="2"/>
        <v/>
      </c>
    </row>
    <row r="29" spans="2:8" ht="12" customHeight="1" x14ac:dyDescent="0.15">
      <c r="B29" s="207"/>
      <c r="C29" s="94"/>
      <c r="D29" s="88"/>
      <c r="E29" s="95"/>
      <c r="F29" s="96">
        <f t="shared" si="1"/>
        <v>0</v>
      </c>
      <c r="G29" s="70"/>
      <c r="H29" s="268" t="str">
        <f t="shared" si="2"/>
        <v/>
      </c>
    </row>
    <row r="30" spans="2:8" ht="12" customHeight="1" x14ac:dyDescent="0.15">
      <c r="B30" s="207"/>
      <c r="C30" s="94"/>
      <c r="D30" s="88"/>
      <c r="E30" s="95"/>
      <c r="F30" s="96">
        <f t="shared" si="1"/>
        <v>0</v>
      </c>
      <c r="G30" s="70"/>
      <c r="H30" s="268" t="str">
        <f t="shared" si="2"/>
        <v/>
      </c>
    </row>
    <row r="31" spans="2:8" ht="12" customHeight="1" x14ac:dyDescent="0.15">
      <c r="B31" s="207"/>
      <c r="C31" s="94"/>
      <c r="D31" s="88"/>
      <c r="E31" s="95"/>
      <c r="F31" s="96">
        <f t="shared" si="1"/>
        <v>0</v>
      </c>
      <c r="G31" s="70"/>
      <c r="H31" s="268" t="str">
        <f t="shared" si="2"/>
        <v/>
      </c>
    </row>
    <row r="32" spans="2:8" ht="12" customHeight="1" x14ac:dyDescent="0.15">
      <c r="B32" s="207"/>
      <c r="C32" s="94"/>
      <c r="D32" s="88"/>
      <c r="E32" s="95"/>
      <c r="F32" s="96">
        <f t="shared" si="1"/>
        <v>0</v>
      </c>
      <c r="G32" s="70"/>
      <c r="H32" s="268" t="str">
        <f t="shared" si="2"/>
        <v/>
      </c>
    </row>
    <row r="33" spans="2:9" ht="12" customHeight="1" x14ac:dyDescent="0.15">
      <c r="B33" s="207"/>
      <c r="C33" s="94"/>
      <c r="D33" s="88"/>
      <c r="E33" s="95"/>
      <c r="F33" s="96">
        <f t="shared" ref="F33:F35" si="3">SUM(D33:E33)</f>
        <v>0</v>
      </c>
      <c r="G33" s="70"/>
      <c r="H33" s="268" t="str">
        <f t="shared" ref="H33:H35" si="4">IF(D33="","",IF(AND(D33&gt;0,OR(B33="",C33="")), "Check","OK"))</f>
        <v/>
      </c>
    </row>
    <row r="34" spans="2:9" ht="12" customHeight="1" x14ac:dyDescent="0.15">
      <c r="B34" s="207"/>
      <c r="C34" s="94"/>
      <c r="D34" s="88"/>
      <c r="E34" s="95"/>
      <c r="F34" s="96">
        <f t="shared" si="3"/>
        <v>0</v>
      </c>
      <c r="G34" s="70"/>
      <c r="H34" s="268" t="str">
        <f t="shared" si="4"/>
        <v/>
      </c>
    </row>
    <row r="35" spans="2:9" ht="12" customHeight="1" x14ac:dyDescent="0.15">
      <c r="B35" s="207"/>
      <c r="C35" s="94"/>
      <c r="D35" s="88"/>
      <c r="E35" s="95"/>
      <c r="F35" s="96">
        <f t="shared" si="3"/>
        <v>0</v>
      </c>
      <c r="G35" s="70"/>
      <c r="H35" s="268" t="str">
        <f t="shared" si="4"/>
        <v/>
      </c>
    </row>
    <row r="36" spans="2:9" ht="12" customHeight="1" x14ac:dyDescent="0.15">
      <c r="B36" s="207"/>
      <c r="C36" s="94"/>
      <c r="D36" s="88"/>
      <c r="E36" s="95"/>
      <c r="F36" s="96">
        <f t="shared" si="1"/>
        <v>0</v>
      </c>
      <c r="G36" s="70"/>
      <c r="H36" s="268" t="str">
        <f t="shared" si="2"/>
        <v/>
      </c>
    </row>
    <row r="37" spans="2:9" ht="12" customHeight="1" x14ac:dyDescent="0.15">
      <c r="B37" s="207"/>
      <c r="C37" s="94"/>
      <c r="D37" s="88"/>
      <c r="E37" s="95"/>
      <c r="F37" s="96">
        <f t="shared" si="1"/>
        <v>0</v>
      </c>
      <c r="G37" s="70"/>
      <c r="H37" s="268" t="str">
        <f t="shared" si="2"/>
        <v/>
      </c>
    </row>
    <row r="38" spans="2:9" ht="12" customHeight="1" x14ac:dyDescent="0.15">
      <c r="B38" s="207"/>
      <c r="C38" s="94"/>
      <c r="D38" s="88"/>
      <c r="E38" s="95"/>
      <c r="F38" s="96">
        <f t="shared" si="1"/>
        <v>0</v>
      </c>
      <c r="G38" s="70"/>
      <c r="H38" s="268" t="str">
        <f t="shared" si="2"/>
        <v/>
      </c>
    </row>
    <row r="39" spans="2:9" ht="27.75" customHeight="1" thickBot="1" x14ac:dyDescent="0.2">
      <c r="B39" s="278" t="s">
        <v>211</v>
      </c>
      <c r="C39" s="94"/>
      <c r="D39" s="88"/>
      <c r="E39" s="95"/>
      <c r="F39" s="96">
        <f t="shared" si="1"/>
        <v>0</v>
      </c>
      <c r="G39" s="70"/>
      <c r="H39" s="268" t="str">
        <f>IF(D39="","",IF(AND(D39&gt;0,OR(C39="",(D39/D8)&gt;20%)), "Check","OK"))</f>
        <v/>
      </c>
      <c r="I39" s="288" t="e">
        <f>+D39/D8</f>
        <v>#DIV/0!</v>
      </c>
    </row>
    <row r="40" spans="2:9" ht="25" thickBot="1" x14ac:dyDescent="0.2">
      <c r="B40" s="205" t="s">
        <v>182</v>
      </c>
      <c r="C40" s="235"/>
      <c r="D40" s="92">
        <f>SUM(D41:D49)</f>
        <v>0</v>
      </c>
      <c r="E40" s="75">
        <f>SUM(E41:E49)</f>
        <v>0</v>
      </c>
      <c r="F40" s="76">
        <f t="shared" si="1"/>
        <v>0</v>
      </c>
      <c r="G40" s="70"/>
      <c r="H40" s="268"/>
    </row>
    <row r="41" spans="2:9" ht="12" customHeight="1" x14ac:dyDescent="0.15">
      <c r="B41" s="207"/>
      <c r="C41" s="234"/>
      <c r="D41" s="275"/>
      <c r="E41" s="276"/>
      <c r="F41" s="78">
        <f t="shared" si="1"/>
        <v>0</v>
      </c>
      <c r="G41" s="70"/>
      <c r="H41" s="268" t="str">
        <f t="shared" ref="H41:H49" si="5">IF(D41="","",IF(AND(D41&gt;0,OR(B41="",C41="")), "Check","OK"))</f>
        <v/>
      </c>
    </row>
    <row r="42" spans="2:9" ht="12" customHeight="1" x14ac:dyDescent="0.15">
      <c r="B42" s="207"/>
      <c r="C42" s="234"/>
      <c r="D42" s="275"/>
      <c r="E42" s="276"/>
      <c r="F42" s="78">
        <f t="shared" si="1"/>
        <v>0</v>
      </c>
      <c r="G42" s="70"/>
      <c r="H42" s="268" t="str">
        <f t="shared" si="5"/>
        <v/>
      </c>
    </row>
    <row r="43" spans="2:9" ht="12" customHeight="1" x14ac:dyDescent="0.15">
      <c r="B43" s="207"/>
      <c r="C43" s="234"/>
      <c r="D43" s="275"/>
      <c r="E43" s="276"/>
      <c r="F43" s="78">
        <f t="shared" si="1"/>
        <v>0</v>
      </c>
      <c r="G43" s="70"/>
      <c r="H43" s="268" t="str">
        <f t="shared" si="5"/>
        <v/>
      </c>
    </row>
    <row r="44" spans="2:9" ht="12" customHeight="1" x14ac:dyDescent="0.15">
      <c r="B44" s="207"/>
      <c r="C44" s="234"/>
      <c r="D44" s="275"/>
      <c r="E44" s="276"/>
      <c r="F44" s="78">
        <f t="shared" si="1"/>
        <v>0</v>
      </c>
      <c r="G44" s="70"/>
      <c r="H44" s="268" t="str">
        <f t="shared" si="5"/>
        <v/>
      </c>
    </row>
    <row r="45" spans="2:9" ht="12" customHeight="1" x14ac:dyDescent="0.15">
      <c r="B45" s="207"/>
      <c r="C45" s="234"/>
      <c r="D45" s="275"/>
      <c r="E45" s="276"/>
      <c r="F45" s="78">
        <f t="shared" si="1"/>
        <v>0</v>
      </c>
      <c r="G45" s="70"/>
      <c r="H45" s="268" t="str">
        <f t="shared" si="5"/>
        <v/>
      </c>
    </row>
    <row r="46" spans="2:9" ht="12" customHeight="1" x14ac:dyDescent="0.15">
      <c r="B46" s="207"/>
      <c r="C46" s="234"/>
      <c r="D46" s="275"/>
      <c r="E46" s="276"/>
      <c r="F46" s="78">
        <f t="shared" si="1"/>
        <v>0</v>
      </c>
      <c r="G46" s="70"/>
      <c r="H46" s="268" t="str">
        <f t="shared" si="5"/>
        <v/>
      </c>
    </row>
    <row r="47" spans="2:9" ht="12" customHeight="1" x14ac:dyDescent="0.15">
      <c r="B47" s="207"/>
      <c r="C47" s="234"/>
      <c r="D47" s="275"/>
      <c r="E47" s="276"/>
      <c r="F47" s="78">
        <f t="shared" si="1"/>
        <v>0</v>
      </c>
      <c r="G47" s="70"/>
      <c r="H47" s="268" t="str">
        <f t="shared" si="5"/>
        <v/>
      </c>
    </row>
    <row r="48" spans="2:9" ht="12" customHeight="1" x14ac:dyDescent="0.15">
      <c r="B48" s="207"/>
      <c r="C48" s="234"/>
      <c r="D48" s="275"/>
      <c r="E48" s="276"/>
      <c r="F48" s="78">
        <f t="shared" si="1"/>
        <v>0</v>
      </c>
      <c r="G48" s="70"/>
      <c r="H48" s="268" t="str">
        <f t="shared" si="5"/>
        <v/>
      </c>
    </row>
    <row r="49" spans="2:10" ht="12" customHeight="1" thickBot="1" x14ac:dyDescent="0.2">
      <c r="B49" s="208"/>
      <c r="C49" s="234"/>
      <c r="D49" s="275"/>
      <c r="E49" s="277"/>
      <c r="F49" s="77">
        <f t="shared" si="1"/>
        <v>0</v>
      </c>
      <c r="G49" s="70"/>
      <c r="H49" s="268" t="str">
        <f t="shared" si="5"/>
        <v/>
      </c>
    </row>
    <row r="50" spans="2:10" ht="27.75" customHeight="1" thickBot="1" x14ac:dyDescent="0.2">
      <c r="B50" s="205" t="s">
        <v>183</v>
      </c>
      <c r="C50" s="235"/>
      <c r="D50" s="92">
        <f t="shared" ref="D50" si="6">SUM(D51:D59)</f>
        <v>0</v>
      </c>
      <c r="E50" s="75">
        <f>SUM(E51:E59)</f>
        <v>0</v>
      </c>
      <c r="F50" s="76">
        <f t="shared" si="1"/>
        <v>0</v>
      </c>
      <c r="G50" s="74"/>
      <c r="H50" s="206" t="str">
        <f>IF(D50=0,"OK",IF(D50&gt;(50%*D7),"Check","OK"))</f>
        <v>OK</v>
      </c>
      <c r="I50" s="274" t="e">
        <f>+D50/D7</f>
        <v>#DIV/0!</v>
      </c>
    </row>
    <row r="51" spans="2:10" ht="12" x14ac:dyDescent="0.15">
      <c r="B51" s="278" t="s">
        <v>189</v>
      </c>
      <c r="C51" s="234"/>
      <c r="D51" s="88"/>
      <c r="E51" s="5"/>
      <c r="F51" s="79">
        <f t="shared" ref="F51" si="7">SUM(D51:E51)</f>
        <v>0</v>
      </c>
      <c r="G51" s="70"/>
      <c r="H51" s="269" t="str">
        <f>IF(D51="","",IF(AND(D51&gt;0,OR(B51="",C51="",D51&gt;Elenco!G12)), "Check","OK"))</f>
        <v/>
      </c>
    </row>
    <row r="52" spans="2:10" ht="12" x14ac:dyDescent="0.15">
      <c r="B52" s="210"/>
      <c r="C52" s="90"/>
      <c r="D52" s="88"/>
      <c r="E52" s="46"/>
      <c r="F52" s="80">
        <f t="shared" si="1"/>
        <v>0</v>
      </c>
      <c r="G52" s="70"/>
      <c r="H52" s="268" t="str">
        <f t="shared" ref="H52:H59" si="8">IF(D52="","",IF(AND(D52&gt;0,OR(B52="",C52="")), "Check","OK"))</f>
        <v/>
      </c>
    </row>
    <row r="53" spans="2:10" ht="12" x14ac:dyDescent="0.15">
      <c r="B53" s="210"/>
      <c r="C53" s="90"/>
      <c r="D53" s="88"/>
      <c r="E53" s="46"/>
      <c r="F53" s="80">
        <f t="shared" si="1"/>
        <v>0</v>
      </c>
      <c r="G53" s="70"/>
      <c r="H53" s="268" t="str">
        <f t="shared" si="8"/>
        <v/>
      </c>
    </row>
    <row r="54" spans="2:10" ht="12" x14ac:dyDescent="0.15">
      <c r="B54" s="210"/>
      <c r="C54" s="90"/>
      <c r="D54" s="88"/>
      <c r="E54" s="46"/>
      <c r="F54" s="80">
        <f t="shared" si="1"/>
        <v>0</v>
      </c>
      <c r="G54" s="70"/>
      <c r="H54" s="268" t="str">
        <f t="shared" si="8"/>
        <v/>
      </c>
    </row>
    <row r="55" spans="2:10" ht="12" x14ac:dyDescent="0.15">
      <c r="B55" s="210"/>
      <c r="C55" s="90"/>
      <c r="D55" s="88"/>
      <c r="E55" s="46"/>
      <c r="F55" s="80">
        <f t="shared" si="1"/>
        <v>0</v>
      </c>
      <c r="G55" s="70"/>
      <c r="H55" s="268" t="str">
        <f t="shared" si="8"/>
        <v/>
      </c>
    </row>
    <row r="56" spans="2:10" ht="12" x14ac:dyDescent="0.15">
      <c r="B56" s="210"/>
      <c r="C56" s="90"/>
      <c r="D56" s="88"/>
      <c r="E56" s="46"/>
      <c r="F56" s="80">
        <f t="shared" si="1"/>
        <v>0</v>
      </c>
      <c r="G56" s="70"/>
      <c r="H56" s="268" t="str">
        <f t="shared" si="8"/>
        <v/>
      </c>
    </row>
    <row r="57" spans="2:10" ht="12" x14ac:dyDescent="0.15">
      <c r="B57" s="210"/>
      <c r="C57" s="90"/>
      <c r="D57" s="88"/>
      <c r="E57" s="46"/>
      <c r="F57" s="80">
        <f t="shared" si="1"/>
        <v>0</v>
      </c>
      <c r="G57" s="70"/>
      <c r="H57" s="268" t="str">
        <f t="shared" si="8"/>
        <v/>
      </c>
    </row>
    <row r="58" spans="2:10" ht="12" x14ac:dyDescent="0.15">
      <c r="B58" s="207"/>
      <c r="C58" s="234"/>
      <c r="D58" s="88"/>
      <c r="E58" s="5"/>
      <c r="F58" s="78">
        <f t="shared" si="1"/>
        <v>0</v>
      </c>
      <c r="G58" s="70"/>
      <c r="H58" s="268" t="str">
        <f t="shared" si="8"/>
        <v/>
      </c>
    </row>
    <row r="59" spans="2:10" ht="13" thickBot="1" x14ac:dyDescent="0.2">
      <c r="B59" s="207"/>
      <c r="C59" s="234"/>
      <c r="D59" s="88"/>
      <c r="E59" s="5"/>
      <c r="F59" s="77">
        <f t="shared" si="1"/>
        <v>0</v>
      </c>
      <c r="G59" s="70"/>
      <c r="H59" s="268" t="str">
        <f t="shared" si="8"/>
        <v/>
      </c>
    </row>
    <row r="60" spans="2:10" ht="13" thickBot="1" x14ac:dyDescent="0.2">
      <c r="B60" s="205" t="s">
        <v>110</v>
      </c>
      <c r="C60" s="235"/>
      <c r="D60" s="92">
        <f>SUM(D61:D69)</f>
        <v>0</v>
      </c>
      <c r="E60" s="75">
        <f>SUM(E61:E71)</f>
        <v>0</v>
      </c>
      <c r="F60" s="76">
        <f t="shared" si="1"/>
        <v>0</v>
      </c>
      <c r="G60" s="74"/>
      <c r="H60" s="206" t="str">
        <f>IF(D60=0,"OK",IF(D60&gt;(20%*(D8+D40+D50)),"Check","OK"))</f>
        <v>OK</v>
      </c>
      <c r="I60" s="274" t="e">
        <f>D60/(D8+D40+D50)</f>
        <v>#DIV/0!</v>
      </c>
      <c r="J60" s="279"/>
    </row>
    <row r="61" spans="2:10" ht="12" x14ac:dyDescent="0.15">
      <c r="B61" s="209"/>
      <c r="C61" s="239"/>
      <c r="D61" s="88"/>
      <c r="E61" s="6"/>
      <c r="F61" s="79">
        <f t="shared" si="1"/>
        <v>0</v>
      </c>
      <c r="G61" s="70"/>
      <c r="H61" s="268" t="str">
        <f t="shared" ref="H61:H73" si="9">IF(D61="","",IF(AND(D61&gt;0,OR(B61="",C61="")), "Check","OK"))</f>
        <v/>
      </c>
    </row>
    <row r="62" spans="2:10" ht="12" x14ac:dyDescent="0.15">
      <c r="B62" s="210"/>
      <c r="C62" s="90"/>
      <c r="D62" s="88"/>
      <c r="E62" s="46"/>
      <c r="F62" s="80">
        <f t="shared" si="1"/>
        <v>0</v>
      </c>
      <c r="G62" s="70"/>
      <c r="H62" s="268" t="str">
        <f t="shared" si="9"/>
        <v/>
      </c>
    </row>
    <row r="63" spans="2:10" ht="12" x14ac:dyDescent="0.15">
      <c r="B63" s="210"/>
      <c r="C63" s="90"/>
      <c r="D63" s="88"/>
      <c r="E63" s="46"/>
      <c r="F63" s="80">
        <f t="shared" ref="F63" si="10">SUM(D63:E63)</f>
        <v>0</v>
      </c>
      <c r="G63" s="70"/>
      <c r="H63" s="268" t="str">
        <f t="shared" ref="H63" si="11">IF(D63="","",IF(AND(D63&gt;0,OR(B63="",C63="")), "Check","OK"))</f>
        <v/>
      </c>
    </row>
    <row r="64" spans="2:10" ht="12" x14ac:dyDescent="0.15">
      <c r="B64" s="210"/>
      <c r="C64" s="90"/>
      <c r="D64" s="88"/>
      <c r="E64" s="46"/>
      <c r="F64" s="80">
        <f t="shared" si="1"/>
        <v>0</v>
      </c>
      <c r="G64" s="70"/>
      <c r="H64" s="268" t="str">
        <f t="shared" si="9"/>
        <v/>
      </c>
    </row>
    <row r="65" spans="2:10" ht="12" x14ac:dyDescent="0.15">
      <c r="B65" s="210"/>
      <c r="C65" s="90"/>
      <c r="D65" s="88"/>
      <c r="E65" s="46"/>
      <c r="F65" s="80">
        <f t="shared" ref="F65:F67" si="12">SUM(D65:E65)</f>
        <v>0</v>
      </c>
      <c r="G65" s="70"/>
      <c r="H65" s="268" t="str">
        <f t="shared" si="9"/>
        <v/>
      </c>
    </row>
    <row r="66" spans="2:10" ht="12" x14ac:dyDescent="0.15">
      <c r="B66" s="210"/>
      <c r="C66" s="90"/>
      <c r="D66" s="88"/>
      <c r="E66" s="46"/>
      <c r="F66" s="80">
        <f t="shared" si="12"/>
        <v>0</v>
      </c>
      <c r="G66" s="70"/>
      <c r="H66" s="268" t="str">
        <f t="shared" si="9"/>
        <v/>
      </c>
    </row>
    <row r="67" spans="2:10" ht="12" x14ac:dyDescent="0.15">
      <c r="B67" s="210"/>
      <c r="C67" s="90"/>
      <c r="D67" s="88"/>
      <c r="E67" s="46"/>
      <c r="F67" s="80">
        <f t="shared" si="12"/>
        <v>0</v>
      </c>
      <c r="G67" s="70"/>
      <c r="H67" s="268" t="str">
        <f t="shared" si="9"/>
        <v/>
      </c>
    </row>
    <row r="68" spans="2:10" ht="12" x14ac:dyDescent="0.15">
      <c r="B68" s="210"/>
      <c r="C68" s="90"/>
      <c r="D68" s="88"/>
      <c r="E68" s="46"/>
      <c r="F68" s="80">
        <f t="shared" si="1"/>
        <v>0</v>
      </c>
      <c r="G68" s="70"/>
      <c r="H68" s="268" t="str">
        <f t="shared" si="9"/>
        <v/>
      </c>
    </row>
    <row r="69" spans="2:10" ht="13" thickBot="1" x14ac:dyDescent="0.2">
      <c r="B69" s="210"/>
      <c r="C69" s="90"/>
      <c r="D69" s="88"/>
      <c r="E69" s="46"/>
      <c r="F69" s="80">
        <f t="shared" si="1"/>
        <v>0</v>
      </c>
      <c r="G69" s="70"/>
      <c r="H69" s="268" t="str">
        <f t="shared" si="9"/>
        <v/>
      </c>
    </row>
    <row r="70" spans="2:10" ht="13" thickBot="1" x14ac:dyDescent="0.2">
      <c r="B70" s="205" t="s">
        <v>184</v>
      </c>
      <c r="C70" s="235"/>
      <c r="D70" s="92">
        <f>SUM(D71)</f>
        <v>0</v>
      </c>
      <c r="E70" s="75">
        <f>SUM(E71)</f>
        <v>0</v>
      </c>
      <c r="F70" s="76">
        <f t="shared" ref="F70" si="13">SUM(D70:E70)</f>
        <v>0</v>
      </c>
      <c r="G70" s="74"/>
      <c r="H70" s="206" t="str">
        <f>IF(D70=0,"OK",IF(D70&gt;(20%*(D8+D40+D50+D60)),"Check","OK"))</f>
        <v>OK</v>
      </c>
      <c r="I70" s="280" t="e">
        <f>D70/(D8+D40+D50+D60)</f>
        <v>#DIV/0!</v>
      </c>
      <c r="J70" s="270">
        <f>0.2*(D8+D40+D50+D60)</f>
        <v>0</v>
      </c>
    </row>
    <row r="71" spans="2:10" ht="13" thickBot="1" x14ac:dyDescent="0.2">
      <c r="B71" s="283" t="s">
        <v>59</v>
      </c>
      <c r="C71" s="284" t="s">
        <v>86</v>
      </c>
      <c r="D71" s="281">
        <f>+J70</f>
        <v>0</v>
      </c>
      <c r="E71" s="282"/>
      <c r="F71" s="77">
        <f t="shared" si="1"/>
        <v>0</v>
      </c>
      <c r="G71" s="70"/>
      <c r="H71" s="268" t="str">
        <f t="shared" si="9"/>
        <v>OK</v>
      </c>
    </row>
    <row r="72" spans="2:10" ht="24" customHeight="1" thickBot="1" x14ac:dyDescent="0.2">
      <c r="B72" s="205" t="s">
        <v>185</v>
      </c>
      <c r="C72" s="235"/>
      <c r="D72" s="92">
        <f>SUM(D73)</f>
        <v>0</v>
      </c>
      <c r="E72" s="75"/>
      <c r="F72" s="76">
        <f t="shared" si="1"/>
        <v>0</v>
      </c>
      <c r="G72" s="74"/>
      <c r="H72" s="268" t="str">
        <f>IF(D72=0,"OK",IF(D72&gt;(15%*D70),"Check","OK"))</f>
        <v>OK</v>
      </c>
      <c r="I72" s="288" t="e">
        <f>D72/D70</f>
        <v>#DIV/0!</v>
      </c>
    </row>
    <row r="73" spans="2:10" ht="13" thickBot="1" x14ac:dyDescent="0.2">
      <c r="B73" s="283" t="s">
        <v>197</v>
      </c>
      <c r="C73" s="284" t="s">
        <v>197</v>
      </c>
      <c r="D73" s="281">
        <f>IF(D70=0,0,(ROUNDDOWN((15%*D70),0)))</f>
        <v>0</v>
      </c>
      <c r="E73" s="292"/>
      <c r="F73" s="77">
        <f t="shared" si="1"/>
        <v>0</v>
      </c>
      <c r="G73" s="290"/>
      <c r="H73" s="291" t="str">
        <f t="shared" si="9"/>
        <v>OK</v>
      </c>
      <c r="I73" s="288"/>
    </row>
    <row r="74" spans="2:10" ht="20.25" customHeight="1" thickBot="1" x14ac:dyDescent="0.2">
      <c r="B74" s="314"/>
      <c r="C74" s="286"/>
      <c r="D74" s="244"/>
      <c r="E74" s="315"/>
      <c r="F74" s="315"/>
      <c r="G74" s="315"/>
      <c r="H74" s="211" t="str">
        <f>IF((COUNTIF(H8:H72,"check"))&gt;0,"CHECK","OK")</f>
        <v>OK</v>
      </c>
    </row>
    <row r="75" spans="2:10" ht="32.25" customHeight="1" x14ac:dyDescent="0.15">
      <c r="B75" s="316" t="s">
        <v>194</v>
      </c>
      <c r="C75" s="415" t="s">
        <v>210</v>
      </c>
      <c r="D75" s="416"/>
      <c r="E75" s="299" t="s">
        <v>195</v>
      </c>
      <c r="F75" s="287" t="s">
        <v>196</v>
      </c>
      <c r="G75" s="315"/>
      <c r="H75" s="129"/>
    </row>
    <row r="76" spans="2:10" ht="30" customHeight="1" x14ac:dyDescent="0.15">
      <c r="B76" s="317" t="s">
        <v>204</v>
      </c>
      <c r="C76" s="303"/>
      <c r="D76" s="304"/>
      <c r="E76" s="309">
        <f>+D8</f>
        <v>0</v>
      </c>
      <c r="F76" s="310">
        <f t="shared" ref="F76:F81" si="14">IF(E76=0,0,(E76/$E$82))</f>
        <v>0</v>
      </c>
      <c r="G76" s="315"/>
      <c r="H76" s="129"/>
    </row>
    <row r="77" spans="2:10" ht="45" x14ac:dyDescent="0.15">
      <c r="B77" s="317" t="s">
        <v>205</v>
      </c>
      <c r="C77" s="303"/>
      <c r="D77" s="304"/>
      <c r="E77" s="309">
        <f>+D40</f>
        <v>0</v>
      </c>
      <c r="F77" s="310">
        <f t="shared" si="14"/>
        <v>0</v>
      </c>
      <c r="G77" s="315"/>
      <c r="H77" s="129"/>
    </row>
    <row r="78" spans="2:10" ht="15" x14ac:dyDescent="0.15">
      <c r="B78" s="317" t="s">
        <v>206</v>
      </c>
      <c r="C78" s="305" t="s">
        <v>201</v>
      </c>
      <c r="D78" s="306" t="e">
        <f>+I50</f>
        <v>#DIV/0!</v>
      </c>
      <c r="E78" s="309">
        <f>+D50</f>
        <v>0</v>
      </c>
      <c r="F78" s="310">
        <f t="shared" si="14"/>
        <v>0</v>
      </c>
      <c r="G78" s="315"/>
      <c r="H78" s="129"/>
    </row>
    <row r="79" spans="2:10" ht="15" x14ac:dyDescent="0.15">
      <c r="B79" s="317" t="s">
        <v>207</v>
      </c>
      <c r="C79" s="305" t="s">
        <v>202</v>
      </c>
      <c r="D79" s="306" t="e">
        <f>+I60</f>
        <v>#DIV/0!</v>
      </c>
      <c r="E79" s="309">
        <f>+D60</f>
        <v>0</v>
      </c>
      <c r="F79" s="310">
        <f t="shared" si="14"/>
        <v>0</v>
      </c>
      <c r="G79" s="315"/>
      <c r="H79" s="129"/>
    </row>
    <row r="80" spans="2:10" ht="30" x14ac:dyDescent="0.15">
      <c r="B80" s="317" t="s">
        <v>208</v>
      </c>
      <c r="C80" s="305" t="s">
        <v>213</v>
      </c>
      <c r="D80" s="306" t="e">
        <f>+I70</f>
        <v>#DIV/0!</v>
      </c>
      <c r="E80" s="309">
        <f>+D70</f>
        <v>0</v>
      </c>
      <c r="F80" s="310">
        <f t="shared" si="14"/>
        <v>0</v>
      </c>
      <c r="G80" s="315"/>
      <c r="H80" s="129"/>
    </row>
    <row r="81" spans="2:8" ht="31" thickBot="1" x14ac:dyDescent="0.2">
      <c r="B81" s="318" t="s">
        <v>209</v>
      </c>
      <c r="C81" s="307" t="s">
        <v>203</v>
      </c>
      <c r="D81" s="308" t="e">
        <f>+I72</f>
        <v>#DIV/0!</v>
      </c>
      <c r="E81" s="311">
        <f>+D72</f>
        <v>0</v>
      </c>
      <c r="F81" s="312">
        <f t="shared" si="14"/>
        <v>0</v>
      </c>
      <c r="G81" s="315"/>
      <c r="H81" s="129"/>
    </row>
    <row r="82" spans="2:8" ht="20" customHeight="1" thickBot="1" x14ac:dyDescent="0.2">
      <c r="B82" s="417" t="s">
        <v>1</v>
      </c>
      <c r="C82" s="418"/>
      <c r="D82" s="419"/>
      <c r="E82" s="302">
        <f>SUM(E76:E81)</f>
        <v>0</v>
      </c>
      <c r="F82" s="289">
        <f>SUM(F76:F81)</f>
        <v>0</v>
      </c>
      <c r="G82" s="315"/>
      <c r="H82" s="129"/>
    </row>
    <row r="83" spans="2:8" ht="15" customHeight="1" x14ac:dyDescent="0.15">
      <c r="B83" s="319"/>
      <c r="C83" s="320"/>
      <c r="D83" s="91"/>
      <c r="E83" s="315"/>
      <c r="F83" s="315"/>
      <c r="G83" s="315"/>
      <c r="H83" s="129"/>
    </row>
    <row r="84" spans="2:8" ht="20" thickBot="1" x14ac:dyDescent="0.2">
      <c r="B84" s="212"/>
      <c r="C84" s="243"/>
      <c r="D84" s="321"/>
      <c r="E84" s="213"/>
      <c r="F84" s="213"/>
      <c r="G84" s="213"/>
      <c r="H84" s="322"/>
    </row>
  </sheetData>
  <sheetProtection algorithmName="SHA-512" hashValue="dKhx7qa6ewHZ0AYB7RcMfdbhdiQCy48FfR38DiErd4AQgGIsZuGfMzIXKmOT0Y2PgOZujkeCoM0g1vm6PepLmA==" saltValue="YpEYah9ZQkDnjOuJyyMjRQ==" spinCount="100000" sheet="1" objects="1" scenarios="1" formatCells="0" formatColumns="0" formatRows="0"/>
  <autoFilter ref="B6:H74" xr:uid="{00000000-0001-0000-0100-000000000000}"/>
  <mergeCells count="5">
    <mergeCell ref="B1:H1"/>
    <mergeCell ref="B4:H4"/>
    <mergeCell ref="B5:H5"/>
    <mergeCell ref="C75:D75"/>
    <mergeCell ref="B82:D82"/>
  </mergeCells>
  <phoneticPr fontId="10" type="noConversion"/>
  <conditionalFormatting sqref="H7">
    <cfRule type="containsText" dxfId="36" priority="132" stopIfTrue="1" operator="containsText" text="Rivedere importi">
      <formula>NOT(ISERROR(SEARCH("Rivedere importi",H7)))</formula>
    </cfRule>
    <cfRule type="containsText" dxfId="35" priority="137" operator="containsText" text="OK">
      <formula>NOT(ISERROR(SEARCH("OK",H7)))</formula>
    </cfRule>
  </conditionalFormatting>
  <conditionalFormatting sqref="H8">
    <cfRule type="containsText" dxfId="34" priority="50" operator="containsText" text="Superamento della soglia del 20%">
      <formula>NOT(ISERROR(SEARCH("Superamento della soglia del 20%",H8)))</formula>
    </cfRule>
  </conditionalFormatting>
  <conditionalFormatting sqref="H8:H49 H61:H74">
    <cfRule type="containsText" dxfId="33" priority="51" operator="containsText" text="ok">
      <formula>NOT(ISERROR(SEARCH("ok",H8)))</formula>
    </cfRule>
    <cfRule type="containsText" dxfId="32" priority="52" operator="containsText" text="Check">
      <formula>NOT(ISERROR(SEARCH("Check",H8)))</formula>
    </cfRule>
  </conditionalFormatting>
  <conditionalFormatting sqref="H40">
    <cfRule type="containsText" dxfId="31" priority="2" operator="containsText" text="Superamento della soglia del 20%">
      <formula>NOT(ISERROR(SEARCH("Superamento della soglia del 20%",H40)))</formula>
    </cfRule>
  </conditionalFormatting>
  <conditionalFormatting sqref="H50">
    <cfRule type="containsText" dxfId="30" priority="81" operator="containsText" text="Superamento della soglia del 20%">
      <formula>NOT(ISERROR(SEARCH("Superamento della soglia del 20%",H50)))</formula>
    </cfRule>
  </conditionalFormatting>
  <conditionalFormatting sqref="H50:H60">
    <cfRule type="containsText" dxfId="29" priority="90" operator="containsText" text="ok">
      <formula>NOT(ISERROR(SEARCH("ok",H50)))</formula>
    </cfRule>
    <cfRule type="containsText" dxfId="28" priority="91" operator="containsText" text="Check">
      <formula>NOT(ISERROR(SEARCH("Check",H50)))</formula>
    </cfRule>
  </conditionalFormatting>
  <conditionalFormatting sqref="H60">
    <cfRule type="containsText" dxfId="27" priority="1" operator="containsText" text="Superamento della soglia del 20%">
      <formula>NOT(ISERROR(SEARCH("Superamento della soglia del 20%",H60)))</formula>
    </cfRule>
  </conditionalFormatting>
  <conditionalFormatting sqref="H70">
    <cfRule type="containsText" dxfId="26" priority="5" operator="containsText" text="Superamento della soglia del 20%">
      <formula>NOT(ISERROR(SEARCH("Superamento della soglia del 20%",H70)))</formula>
    </cfRule>
  </conditionalFormatting>
  <conditionalFormatting sqref="H72:H73">
    <cfRule type="containsText" dxfId="25" priority="19" operator="containsText" text="Superamento della soglia del 20%">
      <formula>NOT(ISERROR(SEARCH("Superamento della soglia del 20%",H72)))</formula>
    </cfRule>
  </conditionalFormatting>
  <printOptions horizontalCentered="1" verticalCentered="1"/>
  <pageMargins left="0.11811023622047245" right="0.11811023622047245" top="0.15748031496062992" bottom="0.19685039370078741" header="0.31496062992125984" footer="0.31496062992125984"/>
  <pageSetup paperSize="9" scale="57" orientation="portrait" r:id="rId1"/>
  <rowBreaks count="1" manualBreakCount="1">
    <brk id="3" max="16383" man="1"/>
  </rowBreaks>
  <ignoredErrors>
    <ignoredError sqref="H50 H60 H70 H72 F51 D71" formula="1"/>
    <ignoredError sqref="D6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AC82"/>
  <sheetViews>
    <sheetView showGridLines="0" view="pageBreakPreview" topLeftCell="B2" zoomScale="80" zoomScaleNormal="75" zoomScaleSheetLayoutView="80" zoomScalePageLayoutView="75" workbookViewId="0">
      <pane xSplit="1" ySplit="5" topLeftCell="C37" activePane="bottomRight" state="frozenSplit"/>
      <selection activeCell="M84" sqref="M84:N84"/>
      <selection pane="topRight" activeCell="M84" sqref="M84:N84"/>
      <selection pane="bottomLeft" activeCell="M84" sqref="M84:N84"/>
      <selection pane="bottomRight" activeCell="G21" sqref="G21"/>
    </sheetView>
  </sheetViews>
  <sheetFormatPr baseColWidth="10" defaultColWidth="8.75" defaultRowHeight="11" x14ac:dyDescent="0.15"/>
  <cols>
    <col min="2" max="2" width="53" customWidth="1"/>
    <col min="3" max="15" width="15" customWidth="1"/>
    <col min="16" max="16" width="18.25" customWidth="1"/>
    <col min="17" max="20" width="15" customWidth="1"/>
    <col min="21" max="26" width="15" hidden="1" customWidth="1"/>
    <col min="27" max="27" width="20.25" customWidth="1"/>
    <col min="29" max="29" width="12.75" customWidth="1"/>
    <col min="32" max="32" width="18" customWidth="1"/>
  </cols>
  <sheetData>
    <row r="1" spans="2:29" ht="12" thickBot="1" x14ac:dyDescent="0.2"/>
    <row r="2" spans="2:29" ht="22" thickBot="1" x14ac:dyDescent="0.3">
      <c r="B2" s="422" t="s">
        <v>215</v>
      </c>
      <c r="C2" s="423"/>
      <c r="D2" s="423"/>
      <c r="E2" s="423"/>
      <c r="F2" s="423"/>
      <c r="G2" s="423"/>
      <c r="H2" s="423"/>
      <c r="I2" s="423"/>
      <c r="J2" s="423"/>
      <c r="K2" s="423"/>
      <c r="L2" s="423"/>
      <c r="M2" s="423"/>
      <c r="N2" s="423"/>
      <c r="O2" s="423"/>
      <c r="P2" s="423"/>
      <c r="Q2" s="423"/>
      <c r="R2" s="423"/>
      <c r="S2" s="423"/>
      <c r="T2" s="423"/>
      <c r="U2" s="145"/>
      <c r="V2" s="145"/>
      <c r="W2" s="145"/>
      <c r="X2" s="145"/>
      <c r="Y2" s="145"/>
      <c r="Z2" s="145"/>
      <c r="AA2" s="146"/>
      <c r="AB2" s="147"/>
    </row>
    <row r="3" spans="2:29" x14ac:dyDescent="0.15">
      <c r="B3" s="420" t="s">
        <v>68</v>
      </c>
      <c r="C3" s="421"/>
      <c r="D3" s="421"/>
      <c r="E3" s="421"/>
      <c r="F3" s="149"/>
      <c r="G3" s="149"/>
      <c r="H3" s="424" t="str">
        <f>IF(AA7="","",IF(AB74="OK","OK","Predisporre/Rivedere articolazione temporale"))</f>
        <v>OK</v>
      </c>
      <c r="I3" s="424"/>
      <c r="J3" s="424"/>
      <c r="K3" s="424"/>
      <c r="L3" s="424"/>
      <c r="M3" s="424"/>
      <c r="N3" s="149"/>
      <c r="O3" s="149"/>
      <c r="P3" s="149"/>
      <c r="Q3" s="149"/>
      <c r="R3" s="293"/>
      <c r="S3" s="295"/>
      <c r="T3" s="295"/>
      <c r="U3" s="294"/>
      <c r="V3" s="294"/>
      <c r="W3" s="294"/>
      <c r="X3" s="294"/>
      <c r="Y3" s="294"/>
      <c r="Z3" s="294"/>
      <c r="AA3" s="294"/>
      <c r="AB3" s="150"/>
    </row>
    <row r="4" spans="2:29" x14ac:dyDescent="0.15">
      <c r="B4" s="148"/>
      <c r="C4" s="149"/>
      <c r="D4" s="149"/>
      <c r="E4" s="149"/>
      <c r="F4" s="149"/>
      <c r="G4" s="149"/>
      <c r="H4" s="424"/>
      <c r="I4" s="424"/>
      <c r="J4" s="424"/>
      <c r="K4" s="424"/>
      <c r="L4" s="424"/>
      <c r="M4" s="424"/>
      <c r="N4" s="149"/>
      <c r="O4" s="149"/>
      <c r="P4" s="149"/>
      <c r="Q4" s="149"/>
      <c r="R4" s="296"/>
      <c r="S4" s="295"/>
      <c r="T4" s="295"/>
      <c r="U4" s="295"/>
      <c r="V4" s="295"/>
      <c r="W4" s="295"/>
      <c r="X4" s="295"/>
      <c r="Y4" s="295"/>
      <c r="Z4" s="295"/>
      <c r="AA4" s="295"/>
      <c r="AB4" s="150"/>
    </row>
    <row r="5" spans="2:29" ht="12" thickBot="1" x14ac:dyDescent="0.2">
      <c r="B5" s="148"/>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50"/>
    </row>
    <row r="6" spans="2:29" ht="13" thickBot="1" x14ac:dyDescent="0.2">
      <c r="B6" s="137" t="str">
        <f>'4_1'!B6</f>
        <v>Voci di spesa</v>
      </c>
      <c r="C6" s="69" t="s">
        <v>87</v>
      </c>
      <c r="D6" s="69" t="s">
        <v>88</v>
      </c>
      <c r="E6" s="69" t="s">
        <v>89</v>
      </c>
      <c r="F6" s="69" t="s">
        <v>90</v>
      </c>
      <c r="G6" s="69" t="s">
        <v>91</v>
      </c>
      <c r="H6" s="69" t="s">
        <v>92</v>
      </c>
      <c r="I6" s="69" t="s">
        <v>95</v>
      </c>
      <c r="J6" s="69" t="s">
        <v>96</v>
      </c>
      <c r="K6" s="69" t="s">
        <v>97</v>
      </c>
      <c r="L6" s="69" t="s">
        <v>98</v>
      </c>
      <c r="M6" s="69" t="s">
        <v>99</v>
      </c>
      <c r="N6" s="69" t="s">
        <v>100</v>
      </c>
      <c r="O6" s="69" t="s">
        <v>101</v>
      </c>
      <c r="P6" s="69" t="s">
        <v>102</v>
      </c>
      <c r="Q6" s="69" t="s">
        <v>103</v>
      </c>
      <c r="R6" s="69" t="s">
        <v>104</v>
      </c>
      <c r="S6" s="69" t="s">
        <v>105</v>
      </c>
      <c r="T6" s="69" t="s">
        <v>106</v>
      </c>
      <c r="U6" s="69" t="s">
        <v>133</v>
      </c>
      <c r="V6" s="69" t="s">
        <v>134</v>
      </c>
      <c r="W6" s="69" t="s">
        <v>135</v>
      </c>
      <c r="X6" s="69" t="s">
        <v>136</v>
      </c>
      <c r="Y6" s="69" t="s">
        <v>137</v>
      </c>
      <c r="Z6" s="69" t="s">
        <v>138</v>
      </c>
      <c r="AA6" s="22" t="s">
        <v>1</v>
      </c>
      <c r="AB6" s="150"/>
    </row>
    <row r="7" spans="2:29" ht="21.75" customHeight="1" thickBot="1" x14ac:dyDescent="0.2">
      <c r="B7" s="151" t="s">
        <v>33</v>
      </c>
      <c r="C7" s="50">
        <f t="shared" ref="C7:Z7" si="0">C8+C40+C50+C60+C70+C72</f>
        <v>0</v>
      </c>
      <c r="D7" s="50">
        <f t="shared" si="0"/>
        <v>0</v>
      </c>
      <c r="E7" s="50">
        <f t="shared" si="0"/>
        <v>0</v>
      </c>
      <c r="F7" s="50">
        <f t="shared" si="0"/>
        <v>0</v>
      </c>
      <c r="G7" s="50">
        <f t="shared" si="0"/>
        <v>0</v>
      </c>
      <c r="H7" s="50">
        <f t="shared" si="0"/>
        <v>0</v>
      </c>
      <c r="I7" s="50">
        <f t="shared" si="0"/>
        <v>0</v>
      </c>
      <c r="J7" s="50">
        <f t="shared" si="0"/>
        <v>0</v>
      </c>
      <c r="K7" s="50">
        <f t="shared" si="0"/>
        <v>0</v>
      </c>
      <c r="L7" s="50">
        <f t="shared" si="0"/>
        <v>0</v>
      </c>
      <c r="M7" s="50">
        <f t="shared" si="0"/>
        <v>0</v>
      </c>
      <c r="N7" s="50">
        <f t="shared" si="0"/>
        <v>0</v>
      </c>
      <c r="O7" s="50">
        <f t="shared" si="0"/>
        <v>0</v>
      </c>
      <c r="P7" s="50">
        <f t="shared" si="0"/>
        <v>0</v>
      </c>
      <c r="Q7" s="50">
        <f t="shared" si="0"/>
        <v>0</v>
      </c>
      <c r="R7" s="50">
        <f t="shared" si="0"/>
        <v>0</v>
      </c>
      <c r="S7" s="50">
        <f t="shared" si="0"/>
        <v>0</v>
      </c>
      <c r="T7" s="50">
        <f t="shared" si="0"/>
        <v>0</v>
      </c>
      <c r="U7" s="50">
        <f t="shared" si="0"/>
        <v>0</v>
      </c>
      <c r="V7" s="50">
        <f t="shared" si="0"/>
        <v>0</v>
      </c>
      <c r="W7" s="50">
        <f t="shared" si="0"/>
        <v>0</v>
      </c>
      <c r="X7" s="50">
        <f t="shared" si="0"/>
        <v>0</v>
      </c>
      <c r="Y7" s="50">
        <f t="shared" si="0"/>
        <v>0</v>
      </c>
      <c r="Z7" s="50">
        <f t="shared" si="0"/>
        <v>0</v>
      </c>
      <c r="AA7" s="50">
        <f>SUM(C7:Z7)</f>
        <v>0</v>
      </c>
      <c r="AB7" s="152" t="str">
        <f>IF(AA7='4_1'!D7,"OK","CHECK")</f>
        <v>OK</v>
      </c>
    </row>
    <row r="8" spans="2:29" ht="36.75" customHeight="1" thickBot="1" x14ac:dyDescent="0.2">
      <c r="B8" s="153" t="str">
        <f>IF('4_1'!B8="","",'4_1'!B8)</f>
        <v xml:space="preserve">A) Spese relative a strumentazione e attrezzature </v>
      </c>
      <c r="C8" s="49">
        <f t="shared" ref="C8:Z8" si="1">SUM(C9:C39)</f>
        <v>0</v>
      </c>
      <c r="D8" s="49">
        <f t="shared" si="1"/>
        <v>0</v>
      </c>
      <c r="E8" s="49">
        <f t="shared" si="1"/>
        <v>0</v>
      </c>
      <c r="F8" s="49">
        <f t="shared" si="1"/>
        <v>0</v>
      </c>
      <c r="G8" s="49">
        <f t="shared" si="1"/>
        <v>0</v>
      </c>
      <c r="H8" s="49">
        <f t="shared" si="1"/>
        <v>0</v>
      </c>
      <c r="I8" s="49">
        <f t="shared" si="1"/>
        <v>0</v>
      </c>
      <c r="J8" s="49">
        <f t="shared" si="1"/>
        <v>0</v>
      </c>
      <c r="K8" s="49">
        <f t="shared" si="1"/>
        <v>0</v>
      </c>
      <c r="L8" s="49">
        <f t="shared" si="1"/>
        <v>0</v>
      </c>
      <c r="M8" s="49">
        <f t="shared" si="1"/>
        <v>0</v>
      </c>
      <c r="N8" s="49">
        <f t="shared" si="1"/>
        <v>0</v>
      </c>
      <c r="O8" s="49">
        <f t="shared" si="1"/>
        <v>0</v>
      </c>
      <c r="P8" s="49">
        <f t="shared" si="1"/>
        <v>0</v>
      </c>
      <c r="Q8" s="49">
        <f t="shared" si="1"/>
        <v>0</v>
      </c>
      <c r="R8" s="49">
        <f t="shared" si="1"/>
        <v>0</v>
      </c>
      <c r="S8" s="49">
        <f t="shared" si="1"/>
        <v>0</v>
      </c>
      <c r="T8" s="49">
        <f t="shared" si="1"/>
        <v>0</v>
      </c>
      <c r="U8" s="49">
        <f t="shared" si="1"/>
        <v>0</v>
      </c>
      <c r="V8" s="49">
        <f t="shared" si="1"/>
        <v>0</v>
      </c>
      <c r="W8" s="49">
        <f t="shared" si="1"/>
        <v>0</v>
      </c>
      <c r="X8" s="49">
        <f t="shared" si="1"/>
        <v>0</v>
      </c>
      <c r="Y8" s="49">
        <f t="shared" si="1"/>
        <v>0</v>
      </c>
      <c r="Z8" s="49">
        <f t="shared" si="1"/>
        <v>0</v>
      </c>
      <c r="AA8" s="49">
        <f t="shared" ref="AA8:AA42" si="2">SUM(C8:Z8)</f>
        <v>0</v>
      </c>
      <c r="AB8" s="152" t="str">
        <f>IF(AA8='4_1'!D8,"OK","CHECK")</f>
        <v>OK</v>
      </c>
    </row>
    <row r="9" spans="2:29" ht="11.25" customHeight="1" x14ac:dyDescent="0.15">
      <c r="B9" s="154" t="str">
        <f>IF('4_1'!B9="","",'4_1'!B9)</f>
        <v/>
      </c>
      <c r="C9" s="4"/>
      <c r="D9" s="4"/>
      <c r="E9" s="4"/>
      <c r="F9" s="4"/>
      <c r="G9" s="4"/>
      <c r="H9" s="4"/>
      <c r="I9" s="4"/>
      <c r="J9" s="4"/>
      <c r="K9" s="4"/>
      <c r="L9" s="4"/>
      <c r="M9" s="4"/>
      <c r="N9" s="4"/>
      <c r="O9" s="4"/>
      <c r="P9" s="4"/>
      <c r="Q9" s="4"/>
      <c r="R9" s="4"/>
      <c r="S9" s="4"/>
      <c r="T9" s="4"/>
      <c r="U9" s="4"/>
      <c r="V9" s="4"/>
      <c r="W9" s="4"/>
      <c r="X9" s="4"/>
      <c r="Y9" s="4"/>
      <c r="Z9" s="4"/>
      <c r="AA9" s="8">
        <f t="shared" si="2"/>
        <v>0</v>
      </c>
      <c r="AB9" s="152" t="str">
        <f>IF(AA9='4_1'!D9,"OK","CHECK")</f>
        <v>OK</v>
      </c>
      <c r="AC9" s="120">
        <f>+'4_1'!F9-'4_2'!AA9</f>
        <v>0</v>
      </c>
    </row>
    <row r="10" spans="2:29" ht="11.25" customHeight="1" x14ac:dyDescent="0.15">
      <c r="B10" s="155" t="str">
        <f>IF('4_1'!B10="","",'4_1'!B10)</f>
        <v/>
      </c>
      <c r="C10" s="4"/>
      <c r="D10" s="4"/>
      <c r="E10" s="4"/>
      <c r="F10" s="4"/>
      <c r="G10" s="4"/>
      <c r="H10" s="4"/>
      <c r="I10" s="4"/>
      <c r="J10" s="4"/>
      <c r="K10" s="4"/>
      <c r="L10" s="4"/>
      <c r="M10" s="4"/>
      <c r="N10" s="4"/>
      <c r="O10" s="4"/>
      <c r="P10" s="4"/>
      <c r="Q10" s="4"/>
      <c r="R10" s="4"/>
      <c r="S10" s="4"/>
      <c r="T10" s="4"/>
      <c r="U10" s="4"/>
      <c r="V10" s="4"/>
      <c r="W10" s="4"/>
      <c r="X10" s="4"/>
      <c r="Y10" s="4"/>
      <c r="Z10" s="4"/>
      <c r="AA10" s="8">
        <f t="shared" si="2"/>
        <v>0</v>
      </c>
      <c r="AB10" s="152" t="str">
        <f>IF(AA10='4_1'!D10,"OK","CHECK")</f>
        <v>OK</v>
      </c>
      <c r="AC10" s="120">
        <f>+'4_1'!F10-'4_2'!AA10</f>
        <v>0</v>
      </c>
    </row>
    <row r="11" spans="2:29" ht="11.25" customHeight="1" x14ac:dyDescent="0.15">
      <c r="B11" s="155" t="str">
        <f>IF('4_1'!B11="","",'4_1'!B11)</f>
        <v/>
      </c>
      <c r="C11" s="4"/>
      <c r="D11" s="4"/>
      <c r="E11" s="4"/>
      <c r="F11" s="4"/>
      <c r="G11" s="4"/>
      <c r="H11" s="4"/>
      <c r="I11" s="4"/>
      <c r="J11" s="4"/>
      <c r="K11" s="4"/>
      <c r="L11" s="4"/>
      <c r="M11" s="4"/>
      <c r="N11" s="4"/>
      <c r="O11" s="4"/>
      <c r="P11" s="4"/>
      <c r="Q11" s="4"/>
      <c r="R11" s="4"/>
      <c r="S11" s="4"/>
      <c r="T11" s="4"/>
      <c r="U11" s="4"/>
      <c r="V11" s="4"/>
      <c r="W11" s="4"/>
      <c r="X11" s="4"/>
      <c r="Y11" s="4"/>
      <c r="Z11" s="4"/>
      <c r="AA11" s="8">
        <f t="shared" si="2"/>
        <v>0</v>
      </c>
      <c r="AB11" s="152" t="str">
        <f>IF(AA11='4_1'!D11,"OK","CHECK")</f>
        <v>OK</v>
      </c>
      <c r="AC11" s="120">
        <f>+'4_1'!F11-'4_2'!AA11</f>
        <v>0</v>
      </c>
    </row>
    <row r="12" spans="2:29" ht="11.25" customHeight="1" x14ac:dyDescent="0.15">
      <c r="B12" s="155" t="str">
        <f>IF('4_1'!B12="","",'4_1'!B12)</f>
        <v/>
      </c>
      <c r="C12" s="4"/>
      <c r="D12" s="4"/>
      <c r="E12" s="4"/>
      <c r="F12" s="4"/>
      <c r="G12" s="4"/>
      <c r="H12" s="4"/>
      <c r="I12" s="4"/>
      <c r="J12" s="4"/>
      <c r="K12" s="4"/>
      <c r="L12" s="4"/>
      <c r="M12" s="4"/>
      <c r="N12" s="4"/>
      <c r="O12" s="4"/>
      <c r="P12" s="4"/>
      <c r="Q12" s="4"/>
      <c r="R12" s="4"/>
      <c r="S12" s="4"/>
      <c r="T12" s="4"/>
      <c r="U12" s="4"/>
      <c r="V12" s="4"/>
      <c r="W12" s="4"/>
      <c r="X12" s="4"/>
      <c r="Y12" s="4"/>
      <c r="Z12" s="4"/>
      <c r="AA12" s="8">
        <f t="shared" si="2"/>
        <v>0</v>
      </c>
      <c r="AB12" s="152" t="str">
        <f>IF(AA12='4_1'!D12,"OK","CHECK")</f>
        <v>OK</v>
      </c>
      <c r="AC12" s="120">
        <f>+'4_1'!F12-'4_2'!AA12</f>
        <v>0</v>
      </c>
    </row>
    <row r="13" spans="2:29" ht="11.25" customHeight="1" x14ac:dyDescent="0.15">
      <c r="B13" s="155" t="str">
        <f>IF('4_1'!B13="","",'4_1'!B13)</f>
        <v/>
      </c>
      <c r="C13" s="4"/>
      <c r="D13" s="4"/>
      <c r="E13" s="4"/>
      <c r="F13" s="4"/>
      <c r="G13" s="4"/>
      <c r="H13" s="4"/>
      <c r="I13" s="4"/>
      <c r="J13" s="4"/>
      <c r="K13" s="4"/>
      <c r="L13" s="4"/>
      <c r="M13" s="4"/>
      <c r="N13" s="4"/>
      <c r="O13" s="4"/>
      <c r="P13" s="4"/>
      <c r="Q13" s="4"/>
      <c r="R13" s="4"/>
      <c r="S13" s="4"/>
      <c r="T13" s="4"/>
      <c r="U13" s="4"/>
      <c r="V13" s="4"/>
      <c r="W13" s="4"/>
      <c r="X13" s="4"/>
      <c r="Y13" s="4"/>
      <c r="Z13" s="4"/>
      <c r="AA13" s="8">
        <f t="shared" si="2"/>
        <v>0</v>
      </c>
      <c r="AB13" s="152" t="str">
        <f>IF(AA13='4_1'!D13,"OK","CHECK")</f>
        <v>OK</v>
      </c>
      <c r="AC13" s="120">
        <f>+'4_1'!F13-'4_2'!AA13</f>
        <v>0</v>
      </c>
    </row>
    <row r="14" spans="2:29" ht="11.25" customHeight="1" x14ac:dyDescent="0.15">
      <c r="B14" s="155" t="str">
        <f>IF('4_1'!B14="","",'4_1'!B14)</f>
        <v/>
      </c>
      <c r="C14" s="4"/>
      <c r="D14" s="4"/>
      <c r="E14" s="4"/>
      <c r="F14" s="4"/>
      <c r="G14" s="4"/>
      <c r="H14" s="4"/>
      <c r="I14" s="4"/>
      <c r="J14" s="4"/>
      <c r="K14" s="4"/>
      <c r="L14" s="4"/>
      <c r="M14" s="4"/>
      <c r="N14" s="4"/>
      <c r="O14" s="4"/>
      <c r="P14" s="4"/>
      <c r="Q14" s="4"/>
      <c r="R14" s="4"/>
      <c r="S14" s="4"/>
      <c r="T14" s="4"/>
      <c r="U14" s="4"/>
      <c r="V14" s="4"/>
      <c r="W14" s="4"/>
      <c r="X14" s="4"/>
      <c r="Y14" s="4"/>
      <c r="Z14" s="4"/>
      <c r="AA14" s="8">
        <f t="shared" si="2"/>
        <v>0</v>
      </c>
      <c r="AB14" s="152" t="str">
        <f>IF(AA14='4_1'!D14,"OK","CHECK")</f>
        <v>OK</v>
      </c>
      <c r="AC14" s="120">
        <f>+'4_1'!F14-'4_2'!AA14</f>
        <v>0</v>
      </c>
    </row>
    <row r="15" spans="2:29" ht="11.25" customHeight="1" x14ac:dyDescent="0.15">
      <c r="B15" s="155" t="str">
        <f>IF('4_1'!B15="","",'4_1'!B15)</f>
        <v/>
      </c>
      <c r="C15" s="4"/>
      <c r="D15" s="4"/>
      <c r="E15" s="4"/>
      <c r="F15" s="4"/>
      <c r="G15" s="4"/>
      <c r="H15" s="4"/>
      <c r="I15" s="4"/>
      <c r="J15" s="4"/>
      <c r="K15" s="4"/>
      <c r="L15" s="4"/>
      <c r="M15" s="4"/>
      <c r="N15" s="4"/>
      <c r="O15" s="4"/>
      <c r="P15" s="4"/>
      <c r="Q15" s="4"/>
      <c r="R15" s="4"/>
      <c r="S15" s="4"/>
      <c r="T15" s="4"/>
      <c r="U15" s="4"/>
      <c r="V15" s="4"/>
      <c r="W15" s="4"/>
      <c r="X15" s="4"/>
      <c r="Y15" s="4"/>
      <c r="Z15" s="4"/>
      <c r="AA15" s="8">
        <f t="shared" si="2"/>
        <v>0</v>
      </c>
      <c r="AB15" s="152" t="str">
        <f>IF(AA15='4_1'!D15,"OK","CHECK")</f>
        <v>OK</v>
      </c>
      <c r="AC15" s="120">
        <f>+'4_1'!F15-'4_2'!AA15</f>
        <v>0</v>
      </c>
    </row>
    <row r="16" spans="2:29" ht="11.25" customHeight="1" x14ac:dyDescent="0.15">
      <c r="B16" s="155" t="str">
        <f>IF('4_1'!B16="","",'4_1'!B16)</f>
        <v/>
      </c>
      <c r="C16" s="4"/>
      <c r="D16" s="4"/>
      <c r="E16" s="4"/>
      <c r="F16" s="4"/>
      <c r="G16" s="4"/>
      <c r="H16" s="4"/>
      <c r="I16" s="4"/>
      <c r="J16" s="4"/>
      <c r="K16" s="4"/>
      <c r="L16" s="4"/>
      <c r="M16" s="4"/>
      <c r="N16" s="4"/>
      <c r="O16" s="4"/>
      <c r="P16" s="4"/>
      <c r="Q16" s="4"/>
      <c r="R16" s="4"/>
      <c r="S16" s="4"/>
      <c r="T16" s="4"/>
      <c r="U16" s="4"/>
      <c r="V16" s="4"/>
      <c r="W16" s="4"/>
      <c r="X16" s="4"/>
      <c r="Y16" s="4"/>
      <c r="Z16" s="4"/>
      <c r="AA16" s="8">
        <f t="shared" si="2"/>
        <v>0</v>
      </c>
      <c r="AB16" s="152" t="str">
        <f>IF(AA16='4_1'!D16,"OK","CHECK")</f>
        <v>OK</v>
      </c>
      <c r="AC16" s="120">
        <f>+'4_1'!F16-'4_2'!AA16</f>
        <v>0</v>
      </c>
    </row>
    <row r="17" spans="2:29" ht="11.25" customHeight="1" x14ac:dyDescent="0.15">
      <c r="B17" s="155" t="str">
        <f>IF('4_1'!B17="","",'4_1'!B17)</f>
        <v/>
      </c>
      <c r="C17" s="4"/>
      <c r="D17" s="4"/>
      <c r="E17" s="4"/>
      <c r="F17" s="4"/>
      <c r="G17" s="4"/>
      <c r="H17" s="4"/>
      <c r="I17" s="4"/>
      <c r="J17" s="4"/>
      <c r="K17" s="4"/>
      <c r="L17" s="4"/>
      <c r="M17" s="4"/>
      <c r="N17" s="4"/>
      <c r="O17" s="4"/>
      <c r="P17" s="4"/>
      <c r="Q17" s="4"/>
      <c r="R17" s="4"/>
      <c r="S17" s="4"/>
      <c r="T17" s="4"/>
      <c r="U17" s="4"/>
      <c r="V17" s="4"/>
      <c r="W17" s="4"/>
      <c r="X17" s="4"/>
      <c r="Y17" s="4"/>
      <c r="Z17" s="4"/>
      <c r="AA17" s="8">
        <f t="shared" si="2"/>
        <v>0</v>
      </c>
      <c r="AB17" s="152" t="str">
        <f>IF(AA17='4_1'!D17,"OK","CHECK")</f>
        <v>OK</v>
      </c>
      <c r="AC17" s="120">
        <f>+'4_1'!F17-'4_2'!AA17</f>
        <v>0</v>
      </c>
    </row>
    <row r="18" spans="2:29" ht="11.25" customHeight="1" x14ac:dyDescent="0.15">
      <c r="B18" s="155" t="str">
        <f>IF('4_1'!B18="","",'4_1'!B18)</f>
        <v/>
      </c>
      <c r="C18" s="4"/>
      <c r="D18" s="4"/>
      <c r="E18" s="4"/>
      <c r="F18" s="4"/>
      <c r="G18" s="4"/>
      <c r="H18" s="4"/>
      <c r="I18" s="4"/>
      <c r="J18" s="4"/>
      <c r="K18" s="4"/>
      <c r="L18" s="4"/>
      <c r="M18" s="4"/>
      <c r="N18" s="4"/>
      <c r="O18" s="4"/>
      <c r="P18" s="4"/>
      <c r="Q18" s="4"/>
      <c r="R18" s="4"/>
      <c r="S18" s="4"/>
      <c r="T18" s="4"/>
      <c r="U18" s="4"/>
      <c r="V18" s="4"/>
      <c r="W18" s="4"/>
      <c r="X18" s="4"/>
      <c r="Y18" s="4"/>
      <c r="Z18" s="4"/>
      <c r="AA18" s="8">
        <f t="shared" si="2"/>
        <v>0</v>
      </c>
      <c r="AB18" s="152" t="str">
        <f>IF(AA18='4_1'!D18,"OK","CHECK")</f>
        <v>OK</v>
      </c>
      <c r="AC18" s="120">
        <f>+'4_1'!F18-'4_2'!AA18</f>
        <v>0</v>
      </c>
    </row>
    <row r="19" spans="2:29" ht="11.25" customHeight="1" x14ac:dyDescent="0.15">
      <c r="B19" s="155" t="str">
        <f>IF('4_1'!B19="","",'4_1'!B19)</f>
        <v/>
      </c>
      <c r="C19" s="4"/>
      <c r="D19" s="4"/>
      <c r="E19" s="4"/>
      <c r="F19" s="4"/>
      <c r="G19" s="4"/>
      <c r="H19" s="4"/>
      <c r="I19" s="4"/>
      <c r="J19" s="4"/>
      <c r="K19" s="4"/>
      <c r="L19" s="4"/>
      <c r="M19" s="4"/>
      <c r="N19" s="4"/>
      <c r="O19" s="4"/>
      <c r="P19" s="4"/>
      <c r="Q19" s="4"/>
      <c r="R19" s="4"/>
      <c r="S19" s="4"/>
      <c r="T19" s="4"/>
      <c r="U19" s="4"/>
      <c r="V19" s="4"/>
      <c r="W19" s="4"/>
      <c r="X19" s="4"/>
      <c r="Y19" s="4"/>
      <c r="Z19" s="4"/>
      <c r="AA19" s="8">
        <f t="shared" si="2"/>
        <v>0</v>
      </c>
      <c r="AB19" s="152" t="str">
        <f>IF(AA19='4_1'!D19,"OK","CHECK")</f>
        <v>OK</v>
      </c>
      <c r="AC19" s="120">
        <f>+'4_1'!F19-'4_2'!AA19</f>
        <v>0</v>
      </c>
    </row>
    <row r="20" spans="2:29" ht="11.25" customHeight="1" x14ac:dyDescent="0.15">
      <c r="B20" s="155" t="str">
        <f>IF('4_1'!B20="","",'4_1'!B20)</f>
        <v/>
      </c>
      <c r="C20" s="4"/>
      <c r="D20" s="4"/>
      <c r="E20" s="4"/>
      <c r="F20" s="4"/>
      <c r="G20" s="4"/>
      <c r="H20" s="4"/>
      <c r="I20" s="4"/>
      <c r="J20" s="4"/>
      <c r="K20" s="4"/>
      <c r="L20" s="4"/>
      <c r="M20" s="4"/>
      <c r="N20" s="4"/>
      <c r="O20" s="4"/>
      <c r="P20" s="4"/>
      <c r="Q20" s="4"/>
      <c r="R20" s="4"/>
      <c r="S20" s="4"/>
      <c r="T20" s="4"/>
      <c r="U20" s="4"/>
      <c r="V20" s="4"/>
      <c r="W20" s="4"/>
      <c r="X20" s="4"/>
      <c r="Y20" s="4"/>
      <c r="Z20" s="4"/>
      <c r="AA20" s="8">
        <f t="shared" si="2"/>
        <v>0</v>
      </c>
      <c r="AB20" s="152" t="str">
        <f>IF(AA20='4_1'!D20,"OK","CHECK")</f>
        <v>OK</v>
      </c>
      <c r="AC20" s="120">
        <f>+'4_1'!F20-'4_2'!AA20</f>
        <v>0</v>
      </c>
    </row>
    <row r="21" spans="2:29" ht="11.25" customHeight="1" x14ac:dyDescent="0.15">
      <c r="B21" s="155" t="str">
        <f>IF('4_1'!B21="","",'4_1'!B21)</f>
        <v/>
      </c>
      <c r="C21" s="4"/>
      <c r="D21" s="4"/>
      <c r="E21" s="4"/>
      <c r="F21" s="4"/>
      <c r="G21" s="4"/>
      <c r="H21" s="4"/>
      <c r="I21" s="4"/>
      <c r="J21" s="4"/>
      <c r="K21" s="4"/>
      <c r="L21" s="4"/>
      <c r="M21" s="4"/>
      <c r="N21" s="4"/>
      <c r="O21" s="4"/>
      <c r="P21" s="4"/>
      <c r="Q21" s="4"/>
      <c r="R21" s="4"/>
      <c r="S21" s="4"/>
      <c r="T21" s="4"/>
      <c r="U21" s="4"/>
      <c r="V21" s="4"/>
      <c r="W21" s="4"/>
      <c r="X21" s="4"/>
      <c r="Y21" s="4"/>
      <c r="Z21" s="4"/>
      <c r="AA21" s="8">
        <f t="shared" si="2"/>
        <v>0</v>
      </c>
      <c r="AB21" s="152" t="str">
        <f>IF(AA21='4_1'!D21,"OK","CHECK")</f>
        <v>OK</v>
      </c>
      <c r="AC21" s="120">
        <f>+'4_1'!F21-'4_2'!AA21</f>
        <v>0</v>
      </c>
    </row>
    <row r="22" spans="2:29" ht="11.25" customHeight="1" x14ac:dyDescent="0.15">
      <c r="B22" s="156" t="str">
        <f>IF('4_1'!B22="","",'4_1'!B22)</f>
        <v/>
      </c>
      <c r="C22" s="4"/>
      <c r="D22" s="4"/>
      <c r="E22" s="4"/>
      <c r="F22" s="4"/>
      <c r="G22" s="4"/>
      <c r="H22" s="4"/>
      <c r="I22" s="4"/>
      <c r="J22" s="4"/>
      <c r="K22" s="4"/>
      <c r="L22" s="4"/>
      <c r="M22" s="4"/>
      <c r="N22" s="4"/>
      <c r="O22" s="4"/>
      <c r="P22" s="4"/>
      <c r="Q22" s="4"/>
      <c r="R22" s="4"/>
      <c r="S22" s="4"/>
      <c r="T22" s="4"/>
      <c r="U22" s="4"/>
      <c r="V22" s="4"/>
      <c r="W22" s="4"/>
      <c r="X22" s="4"/>
      <c r="Y22" s="4"/>
      <c r="Z22" s="4"/>
      <c r="AA22" s="8">
        <f t="shared" si="2"/>
        <v>0</v>
      </c>
      <c r="AB22" s="152" t="str">
        <f>IF(AA22='4_1'!D22,"OK","CHECK")</f>
        <v>OK</v>
      </c>
      <c r="AC22" s="120">
        <f>+'4_1'!F22-'4_2'!AA22</f>
        <v>0</v>
      </c>
    </row>
    <row r="23" spans="2:29" ht="11.25" customHeight="1" x14ac:dyDescent="0.15">
      <c r="B23" s="154" t="str">
        <f>IF('4_1'!B23="","",'4_1'!B23)</f>
        <v/>
      </c>
      <c r="C23" s="4"/>
      <c r="D23" s="4"/>
      <c r="E23" s="4"/>
      <c r="F23" s="4"/>
      <c r="G23" s="4"/>
      <c r="H23" s="4"/>
      <c r="I23" s="4"/>
      <c r="J23" s="4"/>
      <c r="K23" s="4"/>
      <c r="L23" s="4"/>
      <c r="M23" s="4"/>
      <c r="N23" s="4"/>
      <c r="O23" s="4"/>
      <c r="P23" s="4"/>
      <c r="Q23" s="4"/>
      <c r="R23" s="4"/>
      <c r="S23" s="4"/>
      <c r="T23" s="4"/>
      <c r="U23" s="4"/>
      <c r="V23" s="4"/>
      <c r="W23" s="4"/>
      <c r="X23" s="4"/>
      <c r="Y23" s="4"/>
      <c r="Z23" s="4"/>
      <c r="AA23" s="8">
        <f t="shared" si="2"/>
        <v>0</v>
      </c>
      <c r="AB23" s="152" t="str">
        <f>IF(AA23='4_1'!D23,"OK","CHECK")</f>
        <v>OK</v>
      </c>
      <c r="AC23" s="120">
        <f>+'4_1'!F23-'4_2'!AA23</f>
        <v>0</v>
      </c>
    </row>
    <row r="24" spans="2:29" ht="11.25" customHeight="1" x14ac:dyDescent="0.15">
      <c r="B24" s="155" t="str">
        <f>IF('4_1'!B24="","",'4_1'!B24)</f>
        <v/>
      </c>
      <c r="C24" s="4"/>
      <c r="D24" s="4"/>
      <c r="E24" s="4"/>
      <c r="F24" s="4"/>
      <c r="G24" s="4"/>
      <c r="H24" s="4"/>
      <c r="I24" s="4"/>
      <c r="J24" s="4"/>
      <c r="K24" s="4"/>
      <c r="L24" s="4"/>
      <c r="M24" s="4"/>
      <c r="N24" s="4"/>
      <c r="O24" s="4"/>
      <c r="P24" s="4"/>
      <c r="Q24" s="4"/>
      <c r="R24" s="4"/>
      <c r="S24" s="4"/>
      <c r="T24" s="4"/>
      <c r="U24" s="4"/>
      <c r="V24" s="4"/>
      <c r="W24" s="4"/>
      <c r="X24" s="4"/>
      <c r="Y24" s="4"/>
      <c r="Z24" s="4"/>
      <c r="AA24" s="8">
        <f t="shared" si="2"/>
        <v>0</v>
      </c>
      <c r="AB24" s="152" t="str">
        <f>IF(AA24='4_1'!D24,"OK","CHECK")</f>
        <v>OK</v>
      </c>
      <c r="AC24" s="120">
        <f>+'4_1'!F24-'4_2'!AA24</f>
        <v>0</v>
      </c>
    </row>
    <row r="25" spans="2:29" ht="11.25" customHeight="1" x14ac:dyDescent="0.15">
      <c r="B25" s="155" t="str">
        <f>IF('4_1'!B25="","",'4_1'!B25)</f>
        <v/>
      </c>
      <c r="C25" s="4"/>
      <c r="D25" s="4"/>
      <c r="E25" s="4"/>
      <c r="F25" s="4"/>
      <c r="G25" s="4"/>
      <c r="H25" s="4"/>
      <c r="I25" s="4"/>
      <c r="J25" s="4"/>
      <c r="K25" s="4"/>
      <c r="L25" s="4"/>
      <c r="M25" s="4"/>
      <c r="N25" s="4"/>
      <c r="O25" s="4"/>
      <c r="P25" s="4"/>
      <c r="Q25" s="4"/>
      <c r="R25" s="4"/>
      <c r="S25" s="4"/>
      <c r="T25" s="4"/>
      <c r="U25" s="4"/>
      <c r="V25" s="4"/>
      <c r="W25" s="4"/>
      <c r="X25" s="4"/>
      <c r="Y25" s="4"/>
      <c r="Z25" s="4"/>
      <c r="AA25" s="8">
        <f t="shared" si="2"/>
        <v>0</v>
      </c>
      <c r="AB25" s="152" t="str">
        <f>IF(AA25='4_1'!D25,"OK","CHECK")</f>
        <v>OK</v>
      </c>
      <c r="AC25" s="120">
        <f>+'4_1'!F25-'4_2'!AA25</f>
        <v>0</v>
      </c>
    </row>
    <row r="26" spans="2:29" ht="11.25" customHeight="1" x14ac:dyDescent="0.15">
      <c r="B26" s="155" t="str">
        <f>IF('4_1'!B26="","",'4_1'!B26)</f>
        <v/>
      </c>
      <c r="C26" s="4"/>
      <c r="D26" s="4"/>
      <c r="E26" s="4"/>
      <c r="F26" s="4"/>
      <c r="G26" s="4"/>
      <c r="H26" s="4"/>
      <c r="I26" s="4"/>
      <c r="J26" s="4"/>
      <c r="K26" s="4"/>
      <c r="L26" s="4"/>
      <c r="M26" s="4"/>
      <c r="N26" s="4"/>
      <c r="O26" s="4"/>
      <c r="P26" s="4"/>
      <c r="Q26" s="4"/>
      <c r="R26" s="4"/>
      <c r="S26" s="4"/>
      <c r="T26" s="4"/>
      <c r="U26" s="4"/>
      <c r="V26" s="4"/>
      <c r="W26" s="4"/>
      <c r="X26" s="4"/>
      <c r="Y26" s="4"/>
      <c r="Z26" s="4"/>
      <c r="AA26" s="8">
        <f t="shared" si="2"/>
        <v>0</v>
      </c>
      <c r="AB26" s="152" t="str">
        <f>IF(AA26='4_1'!D26,"OK","CHECK")</f>
        <v>OK</v>
      </c>
      <c r="AC26" s="120">
        <f>+'4_1'!F26-'4_2'!AA26</f>
        <v>0</v>
      </c>
    </row>
    <row r="27" spans="2:29" ht="11.25" customHeight="1" x14ac:dyDescent="0.15">
      <c r="B27" s="155" t="str">
        <f>IF('4_1'!B27="","",'4_1'!B27)</f>
        <v/>
      </c>
      <c r="C27" s="4"/>
      <c r="D27" s="4"/>
      <c r="E27" s="4"/>
      <c r="F27" s="4"/>
      <c r="G27" s="4"/>
      <c r="H27" s="4"/>
      <c r="I27" s="4"/>
      <c r="J27" s="4"/>
      <c r="K27" s="4"/>
      <c r="L27" s="4"/>
      <c r="M27" s="4"/>
      <c r="N27" s="4"/>
      <c r="O27" s="4"/>
      <c r="P27" s="4"/>
      <c r="Q27" s="4"/>
      <c r="R27" s="4"/>
      <c r="S27" s="4"/>
      <c r="T27" s="4"/>
      <c r="U27" s="4"/>
      <c r="V27" s="4"/>
      <c r="W27" s="4"/>
      <c r="X27" s="4"/>
      <c r="Y27" s="4"/>
      <c r="Z27" s="4"/>
      <c r="AA27" s="8">
        <f t="shared" si="2"/>
        <v>0</v>
      </c>
      <c r="AB27" s="152" t="str">
        <f>IF(AA27='4_1'!D27,"OK","CHECK")</f>
        <v>OK</v>
      </c>
      <c r="AC27" s="120">
        <f>+'4_1'!F27-'4_2'!AA27</f>
        <v>0</v>
      </c>
    </row>
    <row r="28" spans="2:29" ht="11.25" customHeight="1" x14ac:dyDescent="0.15">
      <c r="B28" s="155" t="str">
        <f>IF('4_1'!B28="","",'4_1'!B28)</f>
        <v/>
      </c>
      <c r="C28" s="4"/>
      <c r="D28" s="4"/>
      <c r="E28" s="4"/>
      <c r="F28" s="4"/>
      <c r="G28" s="4"/>
      <c r="H28" s="4"/>
      <c r="I28" s="4"/>
      <c r="J28" s="4"/>
      <c r="K28" s="4"/>
      <c r="L28" s="4"/>
      <c r="M28" s="4"/>
      <c r="N28" s="4"/>
      <c r="O28" s="4"/>
      <c r="P28" s="4"/>
      <c r="Q28" s="4"/>
      <c r="R28" s="4"/>
      <c r="S28" s="4"/>
      <c r="T28" s="4"/>
      <c r="U28" s="4"/>
      <c r="V28" s="4"/>
      <c r="W28" s="4"/>
      <c r="X28" s="4"/>
      <c r="Y28" s="4"/>
      <c r="Z28" s="4"/>
      <c r="AA28" s="8">
        <f t="shared" si="2"/>
        <v>0</v>
      </c>
      <c r="AB28" s="152" t="str">
        <f>IF(AA28='4_1'!D28,"OK","CHECK")</f>
        <v>OK</v>
      </c>
      <c r="AC28" s="120">
        <f>+'4_1'!F28-'4_2'!AA28</f>
        <v>0</v>
      </c>
    </row>
    <row r="29" spans="2:29" ht="11.25" customHeight="1" x14ac:dyDescent="0.15">
      <c r="B29" s="155" t="str">
        <f>IF('4_1'!B29="","",'4_1'!B29)</f>
        <v/>
      </c>
      <c r="C29" s="4"/>
      <c r="D29" s="4"/>
      <c r="E29" s="4"/>
      <c r="F29" s="4"/>
      <c r="G29" s="4"/>
      <c r="H29" s="4"/>
      <c r="I29" s="4"/>
      <c r="J29" s="4"/>
      <c r="K29" s="4"/>
      <c r="L29" s="4"/>
      <c r="M29" s="4"/>
      <c r="N29" s="4"/>
      <c r="O29" s="4"/>
      <c r="P29" s="4"/>
      <c r="Q29" s="4"/>
      <c r="R29" s="4"/>
      <c r="S29" s="4"/>
      <c r="T29" s="4"/>
      <c r="U29" s="4"/>
      <c r="V29" s="4"/>
      <c r="W29" s="4"/>
      <c r="X29" s="4"/>
      <c r="Y29" s="4"/>
      <c r="Z29" s="4"/>
      <c r="AA29" s="8">
        <f t="shared" si="2"/>
        <v>0</v>
      </c>
      <c r="AB29" s="152" t="str">
        <f>IF(AA29='4_1'!D29,"OK","CHECK")</f>
        <v>OK</v>
      </c>
      <c r="AC29" s="120">
        <f>+'4_1'!F29-'4_2'!AA29</f>
        <v>0</v>
      </c>
    </row>
    <row r="30" spans="2:29" ht="11.25" customHeight="1" x14ac:dyDescent="0.15">
      <c r="B30" s="155" t="str">
        <f>IF('4_1'!B30="","",'4_1'!B30)</f>
        <v/>
      </c>
      <c r="C30" s="4"/>
      <c r="D30" s="4"/>
      <c r="E30" s="4"/>
      <c r="F30" s="4"/>
      <c r="G30" s="4"/>
      <c r="H30" s="4"/>
      <c r="I30" s="4"/>
      <c r="J30" s="4"/>
      <c r="K30" s="4"/>
      <c r="L30" s="4"/>
      <c r="M30" s="4"/>
      <c r="N30" s="4"/>
      <c r="O30" s="4"/>
      <c r="P30" s="4"/>
      <c r="Q30" s="4"/>
      <c r="R30" s="4"/>
      <c r="S30" s="4"/>
      <c r="T30" s="4"/>
      <c r="U30" s="4"/>
      <c r="V30" s="4"/>
      <c r="W30" s="4"/>
      <c r="X30" s="4"/>
      <c r="Y30" s="4"/>
      <c r="Z30" s="4"/>
      <c r="AA30" s="8">
        <f t="shared" si="2"/>
        <v>0</v>
      </c>
      <c r="AB30" s="152" t="str">
        <f>IF(AA30='4_1'!D30,"OK","CHECK")</f>
        <v>OK</v>
      </c>
      <c r="AC30" s="120">
        <f>+'4_1'!F30-'4_2'!AA30</f>
        <v>0</v>
      </c>
    </row>
    <row r="31" spans="2:29" ht="11.25" customHeight="1" x14ac:dyDescent="0.15">
      <c r="B31" s="155" t="str">
        <f>IF('4_1'!B31="","",'4_1'!B31)</f>
        <v/>
      </c>
      <c r="C31" s="4"/>
      <c r="D31" s="4"/>
      <c r="E31" s="4"/>
      <c r="F31" s="4"/>
      <c r="G31" s="4"/>
      <c r="H31" s="4"/>
      <c r="I31" s="4"/>
      <c r="J31" s="4"/>
      <c r="K31" s="4"/>
      <c r="L31" s="4"/>
      <c r="M31" s="4"/>
      <c r="N31" s="4"/>
      <c r="O31" s="4"/>
      <c r="P31" s="4"/>
      <c r="Q31" s="4"/>
      <c r="R31" s="4"/>
      <c r="S31" s="4"/>
      <c r="T31" s="4"/>
      <c r="U31" s="4"/>
      <c r="V31" s="4"/>
      <c r="W31" s="4"/>
      <c r="X31" s="4"/>
      <c r="Y31" s="4"/>
      <c r="Z31" s="4"/>
      <c r="AA31" s="8">
        <f t="shared" si="2"/>
        <v>0</v>
      </c>
      <c r="AB31" s="152" t="str">
        <f>IF(AA31='4_1'!D31,"OK","CHECK")</f>
        <v>OK</v>
      </c>
      <c r="AC31" s="120">
        <f>+'4_1'!F31-'4_2'!AA31</f>
        <v>0</v>
      </c>
    </row>
    <row r="32" spans="2:29" ht="11.25" customHeight="1" x14ac:dyDescent="0.15">
      <c r="B32" s="155" t="str">
        <f>IF('4_1'!B32="","",'4_1'!B32)</f>
        <v/>
      </c>
      <c r="C32" s="4"/>
      <c r="D32" s="4"/>
      <c r="E32" s="4"/>
      <c r="F32" s="4"/>
      <c r="G32" s="4"/>
      <c r="H32" s="4"/>
      <c r="I32" s="4"/>
      <c r="J32" s="4"/>
      <c r="K32" s="4"/>
      <c r="L32" s="4"/>
      <c r="M32" s="4"/>
      <c r="N32" s="4"/>
      <c r="O32" s="4"/>
      <c r="P32" s="4"/>
      <c r="Q32" s="4"/>
      <c r="R32" s="4"/>
      <c r="S32" s="4"/>
      <c r="T32" s="4"/>
      <c r="U32" s="4"/>
      <c r="V32" s="4"/>
      <c r="W32" s="4"/>
      <c r="X32" s="4"/>
      <c r="Y32" s="4"/>
      <c r="Z32" s="4"/>
      <c r="AA32" s="8">
        <f t="shared" si="2"/>
        <v>0</v>
      </c>
      <c r="AB32" s="152" t="str">
        <f>IF(AA32='4_1'!D32,"OK","CHECK")</f>
        <v>OK</v>
      </c>
      <c r="AC32" s="120">
        <f>+'4_1'!F32-'4_2'!AA32</f>
        <v>0</v>
      </c>
    </row>
    <row r="33" spans="2:29" ht="11.25" customHeight="1" x14ac:dyDescent="0.15">
      <c r="B33" s="155" t="str">
        <f>IF('4_1'!B33="","",'4_1'!B33)</f>
        <v/>
      </c>
      <c r="C33" s="4"/>
      <c r="D33" s="4"/>
      <c r="E33" s="4"/>
      <c r="F33" s="4"/>
      <c r="G33" s="4"/>
      <c r="H33" s="4"/>
      <c r="I33" s="4"/>
      <c r="J33" s="4"/>
      <c r="K33" s="4"/>
      <c r="L33" s="4"/>
      <c r="M33" s="4"/>
      <c r="N33" s="4"/>
      <c r="O33" s="4"/>
      <c r="P33" s="4"/>
      <c r="Q33" s="4"/>
      <c r="R33" s="4"/>
      <c r="S33" s="4"/>
      <c r="T33" s="4"/>
      <c r="U33" s="4"/>
      <c r="V33" s="4"/>
      <c r="W33" s="4"/>
      <c r="X33" s="4"/>
      <c r="Y33" s="4"/>
      <c r="Z33" s="4"/>
      <c r="AA33" s="8">
        <f t="shared" ref="AA33:AA36" si="3">SUM(C33:Z33)</f>
        <v>0</v>
      </c>
      <c r="AB33" s="152" t="str">
        <f>IF(AA33='4_1'!D33,"OK","CHECK")</f>
        <v>OK</v>
      </c>
      <c r="AC33" s="120">
        <f>+'4_1'!F33-'4_2'!AA33</f>
        <v>0</v>
      </c>
    </row>
    <row r="34" spans="2:29" ht="11.25" customHeight="1" x14ac:dyDescent="0.15">
      <c r="B34" s="155" t="str">
        <f>IF('4_1'!B34="","",'4_1'!B34)</f>
        <v/>
      </c>
      <c r="C34" s="4"/>
      <c r="D34" s="4"/>
      <c r="E34" s="4"/>
      <c r="F34" s="4"/>
      <c r="G34" s="4"/>
      <c r="H34" s="4"/>
      <c r="I34" s="4"/>
      <c r="J34" s="4"/>
      <c r="K34" s="4"/>
      <c r="L34" s="4"/>
      <c r="M34" s="4"/>
      <c r="N34" s="4"/>
      <c r="O34" s="4"/>
      <c r="P34" s="4"/>
      <c r="Q34" s="4"/>
      <c r="R34" s="4"/>
      <c r="S34" s="4"/>
      <c r="T34" s="4"/>
      <c r="U34" s="4"/>
      <c r="V34" s="4"/>
      <c r="W34" s="4"/>
      <c r="X34" s="4"/>
      <c r="Y34" s="4"/>
      <c r="Z34" s="4"/>
      <c r="AA34" s="8">
        <f t="shared" si="3"/>
        <v>0</v>
      </c>
      <c r="AB34" s="152" t="str">
        <f>IF(AA34='4_1'!D34,"OK","CHECK")</f>
        <v>OK</v>
      </c>
      <c r="AC34" s="120">
        <f>+'4_1'!F34-'4_2'!AA34</f>
        <v>0</v>
      </c>
    </row>
    <row r="35" spans="2:29" ht="11.25" customHeight="1" x14ac:dyDescent="0.15">
      <c r="B35" s="155" t="str">
        <f>IF('4_1'!B35="","",'4_1'!B35)</f>
        <v/>
      </c>
      <c r="C35" s="4"/>
      <c r="D35" s="4"/>
      <c r="E35" s="4"/>
      <c r="F35" s="4"/>
      <c r="G35" s="4"/>
      <c r="H35" s="4"/>
      <c r="I35" s="4"/>
      <c r="J35" s="4"/>
      <c r="K35" s="4"/>
      <c r="L35" s="4"/>
      <c r="M35" s="4"/>
      <c r="N35" s="4"/>
      <c r="O35" s="4"/>
      <c r="P35" s="4"/>
      <c r="Q35" s="4"/>
      <c r="R35" s="4"/>
      <c r="S35" s="4"/>
      <c r="T35" s="4"/>
      <c r="U35" s="4"/>
      <c r="V35" s="4"/>
      <c r="W35" s="4"/>
      <c r="X35" s="4"/>
      <c r="Y35" s="4"/>
      <c r="Z35" s="4"/>
      <c r="AA35" s="8">
        <f t="shared" si="3"/>
        <v>0</v>
      </c>
      <c r="AB35" s="152" t="str">
        <f>IF(AA35='4_1'!D35,"OK","CHECK")</f>
        <v>OK</v>
      </c>
      <c r="AC35" s="120">
        <f>+'4_1'!F35-'4_2'!AA35</f>
        <v>0</v>
      </c>
    </row>
    <row r="36" spans="2:29" ht="11.25" customHeight="1" x14ac:dyDescent="0.15">
      <c r="B36" s="155" t="str">
        <f>IF('4_1'!B36="","",'4_1'!B36)</f>
        <v/>
      </c>
      <c r="C36" s="4"/>
      <c r="D36" s="4"/>
      <c r="E36" s="4"/>
      <c r="F36" s="4"/>
      <c r="G36" s="4"/>
      <c r="H36" s="4"/>
      <c r="I36" s="4"/>
      <c r="J36" s="4"/>
      <c r="K36" s="4"/>
      <c r="L36" s="4"/>
      <c r="M36" s="4"/>
      <c r="N36" s="4"/>
      <c r="O36" s="4"/>
      <c r="P36" s="4"/>
      <c r="Q36" s="4"/>
      <c r="R36" s="4"/>
      <c r="S36" s="4"/>
      <c r="T36" s="4"/>
      <c r="U36" s="4"/>
      <c r="V36" s="4"/>
      <c r="W36" s="4"/>
      <c r="X36" s="4"/>
      <c r="Y36" s="4"/>
      <c r="Z36" s="4"/>
      <c r="AA36" s="8">
        <f t="shared" si="3"/>
        <v>0</v>
      </c>
      <c r="AB36" s="152" t="str">
        <f>IF(AA36='4_1'!D36,"OK","CHECK")</f>
        <v>OK</v>
      </c>
      <c r="AC36" s="120">
        <f>+'4_1'!F36-'4_2'!AA36</f>
        <v>0</v>
      </c>
    </row>
    <row r="37" spans="2:29" ht="11.25" customHeight="1" x14ac:dyDescent="0.15">
      <c r="B37" s="155" t="str">
        <f>IF('4_1'!B37="","",'4_1'!B37)</f>
        <v/>
      </c>
      <c r="C37" s="4"/>
      <c r="D37" s="4"/>
      <c r="E37" s="4"/>
      <c r="F37" s="4"/>
      <c r="G37" s="4"/>
      <c r="H37" s="4"/>
      <c r="I37" s="4"/>
      <c r="J37" s="4"/>
      <c r="K37" s="4"/>
      <c r="L37" s="4"/>
      <c r="M37" s="4"/>
      <c r="N37" s="4"/>
      <c r="O37" s="4"/>
      <c r="P37" s="4"/>
      <c r="Q37" s="4"/>
      <c r="R37" s="4"/>
      <c r="S37" s="4"/>
      <c r="T37" s="4"/>
      <c r="U37" s="4"/>
      <c r="V37" s="4"/>
      <c r="W37" s="4"/>
      <c r="X37" s="4"/>
      <c r="Y37" s="4"/>
      <c r="Z37" s="4"/>
      <c r="AA37" s="8">
        <f t="shared" si="2"/>
        <v>0</v>
      </c>
      <c r="AB37" s="152" t="str">
        <f>IF(AA37='4_1'!D37,"OK","CHECK")</f>
        <v>OK</v>
      </c>
      <c r="AC37" s="120">
        <f>+'4_1'!F37-'4_2'!AA37</f>
        <v>0</v>
      </c>
    </row>
    <row r="38" spans="2:29" ht="11.25" customHeight="1" x14ac:dyDescent="0.15">
      <c r="B38" s="155" t="str">
        <f>IF('4_1'!B38="","",'4_1'!B38)</f>
        <v/>
      </c>
      <c r="C38" s="4"/>
      <c r="D38" s="4"/>
      <c r="E38" s="4"/>
      <c r="F38" s="4"/>
      <c r="G38" s="4"/>
      <c r="H38" s="4"/>
      <c r="I38" s="4"/>
      <c r="J38" s="4"/>
      <c r="K38" s="4"/>
      <c r="L38" s="4"/>
      <c r="M38" s="4"/>
      <c r="N38" s="4"/>
      <c r="O38" s="4"/>
      <c r="P38" s="4"/>
      <c r="Q38" s="4"/>
      <c r="R38" s="4"/>
      <c r="S38" s="4"/>
      <c r="T38" s="4"/>
      <c r="U38" s="4"/>
      <c r="V38" s="4"/>
      <c r="W38" s="4"/>
      <c r="X38" s="4"/>
      <c r="Y38" s="4"/>
      <c r="Z38" s="4"/>
      <c r="AA38" s="8">
        <f t="shared" si="2"/>
        <v>0</v>
      </c>
      <c r="AB38" s="152" t="str">
        <f>IF(AA38='4_1'!D38,"OK","CHECK")</f>
        <v>OK</v>
      </c>
      <c r="AC38" s="120">
        <f>+'4_1'!F38-'4_2'!AA38</f>
        <v>0</v>
      </c>
    </row>
    <row r="39" spans="2:29" ht="11.25" customHeight="1" thickBot="1" x14ac:dyDescent="0.2">
      <c r="B39" s="156" t="str">
        <f>IF('4_1'!B39="","",'4_1'!B39)</f>
        <v>Spese per installazione e posa in opera degli impianti, dei macchinari o delle attrezzature oggetto di contributo</v>
      </c>
      <c r="C39" s="4"/>
      <c r="D39" s="4"/>
      <c r="E39" s="4"/>
      <c r="F39" s="4"/>
      <c r="G39" s="4"/>
      <c r="H39" s="4"/>
      <c r="I39" s="4"/>
      <c r="J39" s="4"/>
      <c r="K39" s="4"/>
      <c r="L39" s="4"/>
      <c r="M39" s="4"/>
      <c r="N39" s="4"/>
      <c r="O39" s="4"/>
      <c r="P39" s="4"/>
      <c r="Q39" s="4"/>
      <c r="R39" s="4"/>
      <c r="S39" s="4"/>
      <c r="T39" s="4"/>
      <c r="U39" s="4"/>
      <c r="V39" s="4"/>
      <c r="W39" s="4"/>
      <c r="X39" s="4"/>
      <c r="Y39" s="4"/>
      <c r="Z39" s="4"/>
      <c r="AA39" s="8">
        <f t="shared" si="2"/>
        <v>0</v>
      </c>
      <c r="AB39" s="152" t="str">
        <f>IF(AA39='4_1'!D39,"OK","CHECK")</f>
        <v>OK</v>
      </c>
      <c r="AC39" s="120">
        <f>+'4_1'!F39-'4_2'!AA39</f>
        <v>0</v>
      </c>
    </row>
    <row r="40" spans="2:29" ht="45" customHeight="1" thickBot="1" x14ac:dyDescent="0.2">
      <c r="B40" s="157" t="str">
        <f>IF('4_1'!B40="","",'4_1'!B40)</f>
        <v xml:space="preserve">B) Spese per attivi immateriali relativi a ricerca contrattuale, brevetti acquisiti o ottenuti in licenza da fonti esterne  </v>
      </c>
      <c r="C40" s="49">
        <f t="shared" ref="C40:Z40" si="4">SUM(C41:C49)</f>
        <v>0</v>
      </c>
      <c r="D40" s="49">
        <f t="shared" si="4"/>
        <v>0</v>
      </c>
      <c r="E40" s="49">
        <f t="shared" si="4"/>
        <v>0</v>
      </c>
      <c r="F40" s="49">
        <f t="shared" si="4"/>
        <v>0</v>
      </c>
      <c r="G40" s="49">
        <f t="shared" si="4"/>
        <v>0</v>
      </c>
      <c r="H40" s="49">
        <f t="shared" si="4"/>
        <v>0</v>
      </c>
      <c r="I40" s="49">
        <f t="shared" si="4"/>
        <v>0</v>
      </c>
      <c r="J40" s="49">
        <f t="shared" si="4"/>
        <v>0</v>
      </c>
      <c r="K40" s="49">
        <f t="shared" si="4"/>
        <v>0</v>
      </c>
      <c r="L40" s="49">
        <f t="shared" si="4"/>
        <v>0</v>
      </c>
      <c r="M40" s="49">
        <f t="shared" si="4"/>
        <v>0</v>
      </c>
      <c r="N40" s="49">
        <f t="shared" si="4"/>
        <v>0</v>
      </c>
      <c r="O40" s="49">
        <f t="shared" si="4"/>
        <v>0</v>
      </c>
      <c r="P40" s="49">
        <f t="shared" si="4"/>
        <v>0</v>
      </c>
      <c r="Q40" s="49">
        <f t="shared" si="4"/>
        <v>0</v>
      </c>
      <c r="R40" s="49">
        <f t="shared" si="4"/>
        <v>0</v>
      </c>
      <c r="S40" s="49">
        <f t="shared" si="4"/>
        <v>0</v>
      </c>
      <c r="T40" s="49">
        <f t="shared" si="4"/>
        <v>0</v>
      </c>
      <c r="U40" s="49">
        <f t="shared" si="4"/>
        <v>0</v>
      </c>
      <c r="V40" s="49">
        <f t="shared" si="4"/>
        <v>0</v>
      </c>
      <c r="W40" s="49">
        <f t="shared" si="4"/>
        <v>0</v>
      </c>
      <c r="X40" s="49">
        <f t="shared" si="4"/>
        <v>0</v>
      </c>
      <c r="Y40" s="49">
        <f t="shared" si="4"/>
        <v>0</v>
      </c>
      <c r="Z40" s="49">
        <f t="shared" si="4"/>
        <v>0</v>
      </c>
      <c r="AA40" s="49">
        <f t="shared" si="2"/>
        <v>0</v>
      </c>
      <c r="AB40" s="152" t="str">
        <f>IF(AA40='4_1'!D40,"OK","CHECK")</f>
        <v>OK</v>
      </c>
      <c r="AC40" s="120">
        <f>+'4_1'!F40-'4_2'!AA40</f>
        <v>0</v>
      </c>
    </row>
    <row r="41" spans="2:29" ht="11.25" customHeight="1" x14ac:dyDescent="0.15">
      <c r="B41" s="155" t="str">
        <f>IF('4_1'!B41="","",'4_1'!B41)</f>
        <v/>
      </c>
      <c r="C41" s="4"/>
      <c r="D41" s="4"/>
      <c r="E41" s="4"/>
      <c r="F41" s="4"/>
      <c r="G41" s="4"/>
      <c r="H41" s="4"/>
      <c r="I41" s="4"/>
      <c r="J41" s="4"/>
      <c r="K41" s="4"/>
      <c r="L41" s="4"/>
      <c r="M41" s="4"/>
      <c r="N41" s="4"/>
      <c r="O41" s="4"/>
      <c r="P41" s="4"/>
      <c r="Q41" s="4"/>
      <c r="R41" s="4"/>
      <c r="S41" s="4"/>
      <c r="T41" s="4"/>
      <c r="U41" s="4"/>
      <c r="V41" s="4"/>
      <c r="W41" s="4"/>
      <c r="X41" s="4"/>
      <c r="Y41" s="4"/>
      <c r="Z41" s="4"/>
      <c r="AA41" s="8">
        <f t="shared" si="2"/>
        <v>0</v>
      </c>
      <c r="AB41" s="152" t="str">
        <f>IF(AA41='4_1'!D41,"OK","CHECK")</f>
        <v>OK</v>
      </c>
      <c r="AC41" s="120">
        <f>+'4_1'!F41-'4_2'!AA41</f>
        <v>0</v>
      </c>
    </row>
    <row r="42" spans="2:29" ht="11.25" customHeight="1" x14ac:dyDescent="0.15">
      <c r="B42" s="155" t="str">
        <f>IF('4_1'!B42="","",'4_1'!B42)</f>
        <v/>
      </c>
      <c r="C42" s="4"/>
      <c r="D42" s="4"/>
      <c r="E42" s="4"/>
      <c r="F42" s="4"/>
      <c r="G42" s="4"/>
      <c r="H42" s="4"/>
      <c r="I42" s="4"/>
      <c r="J42" s="4"/>
      <c r="K42" s="4"/>
      <c r="L42" s="4"/>
      <c r="M42" s="4"/>
      <c r="N42" s="4"/>
      <c r="O42" s="4"/>
      <c r="P42" s="4"/>
      <c r="Q42" s="4"/>
      <c r="R42" s="4"/>
      <c r="S42" s="4"/>
      <c r="T42" s="4"/>
      <c r="U42" s="4"/>
      <c r="V42" s="4"/>
      <c r="W42" s="4"/>
      <c r="X42" s="4"/>
      <c r="Y42" s="4"/>
      <c r="Z42" s="4"/>
      <c r="AA42" s="8">
        <f t="shared" si="2"/>
        <v>0</v>
      </c>
      <c r="AB42" s="152" t="str">
        <f>IF(AA42='4_1'!D42,"OK","CHECK")</f>
        <v>OK</v>
      </c>
      <c r="AC42" s="120">
        <f>+'4_1'!F42-'4_2'!AA42</f>
        <v>0</v>
      </c>
    </row>
    <row r="43" spans="2:29" ht="11.25" customHeight="1" x14ac:dyDescent="0.15">
      <c r="B43" s="155" t="str">
        <f>IF('4_1'!B43="","",'4_1'!B43)</f>
        <v/>
      </c>
      <c r="C43" s="4"/>
      <c r="D43" s="4"/>
      <c r="E43" s="4"/>
      <c r="F43" s="4"/>
      <c r="G43" s="4"/>
      <c r="H43" s="4"/>
      <c r="I43" s="4"/>
      <c r="J43" s="4"/>
      <c r="K43" s="4"/>
      <c r="L43" s="4"/>
      <c r="M43" s="4"/>
      <c r="N43" s="4"/>
      <c r="O43" s="4"/>
      <c r="P43" s="4"/>
      <c r="Q43" s="4"/>
      <c r="R43" s="4"/>
      <c r="S43" s="4"/>
      <c r="T43" s="4"/>
      <c r="U43" s="4"/>
      <c r="V43" s="4"/>
      <c r="W43" s="4"/>
      <c r="X43" s="4"/>
      <c r="Y43" s="4"/>
      <c r="Z43" s="4"/>
      <c r="AA43" s="8">
        <f t="shared" ref="AA43:AA73" si="5">SUM(C43:Z43)</f>
        <v>0</v>
      </c>
      <c r="AB43" s="152" t="str">
        <f>IF(AA43='4_1'!D43,"OK","CHECK")</f>
        <v>OK</v>
      </c>
      <c r="AC43" s="120">
        <f>+'4_1'!F43-'4_2'!AA43</f>
        <v>0</v>
      </c>
    </row>
    <row r="44" spans="2:29" ht="11.25" customHeight="1" x14ac:dyDescent="0.15">
      <c r="B44" s="155" t="str">
        <f>IF('4_1'!B44="","",'4_1'!B44)</f>
        <v/>
      </c>
      <c r="C44" s="4"/>
      <c r="D44" s="4"/>
      <c r="E44" s="4"/>
      <c r="F44" s="4"/>
      <c r="G44" s="4"/>
      <c r="H44" s="4"/>
      <c r="I44" s="4"/>
      <c r="J44" s="4"/>
      <c r="K44" s="4"/>
      <c r="L44" s="4"/>
      <c r="M44" s="4"/>
      <c r="N44" s="4"/>
      <c r="O44" s="4"/>
      <c r="P44" s="4"/>
      <c r="Q44" s="4"/>
      <c r="R44" s="4"/>
      <c r="S44" s="4"/>
      <c r="T44" s="4"/>
      <c r="U44" s="4"/>
      <c r="V44" s="4"/>
      <c r="W44" s="4"/>
      <c r="X44" s="4"/>
      <c r="Y44" s="4"/>
      <c r="Z44" s="4"/>
      <c r="AA44" s="8">
        <f t="shared" si="5"/>
        <v>0</v>
      </c>
      <c r="AB44" s="152" t="str">
        <f>IF(AA44='4_1'!D44,"OK","CHECK")</f>
        <v>OK</v>
      </c>
      <c r="AC44" s="120">
        <f>+'4_1'!F44-'4_2'!AA44</f>
        <v>0</v>
      </c>
    </row>
    <row r="45" spans="2:29" ht="11.25" customHeight="1" x14ac:dyDescent="0.15">
      <c r="B45" s="155" t="str">
        <f>IF('4_1'!B45="","",'4_1'!B45)</f>
        <v/>
      </c>
      <c r="C45" s="4"/>
      <c r="D45" s="4"/>
      <c r="E45" s="4"/>
      <c r="F45" s="4"/>
      <c r="G45" s="4"/>
      <c r="H45" s="4"/>
      <c r="I45" s="4"/>
      <c r="J45" s="4"/>
      <c r="K45" s="4"/>
      <c r="L45" s="4"/>
      <c r="M45" s="4"/>
      <c r="N45" s="4"/>
      <c r="O45" s="4"/>
      <c r="P45" s="4"/>
      <c r="Q45" s="4"/>
      <c r="R45" s="4"/>
      <c r="S45" s="4"/>
      <c r="T45" s="4"/>
      <c r="U45" s="4"/>
      <c r="V45" s="4"/>
      <c r="W45" s="4"/>
      <c r="X45" s="4"/>
      <c r="Y45" s="4"/>
      <c r="Z45" s="4"/>
      <c r="AA45" s="8">
        <f t="shared" si="5"/>
        <v>0</v>
      </c>
      <c r="AB45" s="152" t="str">
        <f>IF(AA45='4_1'!D45,"OK","CHECK")</f>
        <v>OK</v>
      </c>
      <c r="AC45" s="120">
        <f>+'4_1'!F45-'4_2'!AA45</f>
        <v>0</v>
      </c>
    </row>
    <row r="46" spans="2:29" ht="11.25" customHeight="1" x14ac:dyDescent="0.15">
      <c r="B46" s="155" t="str">
        <f>IF('4_1'!B46="","",'4_1'!B46)</f>
        <v/>
      </c>
      <c r="C46" s="4"/>
      <c r="D46" s="4"/>
      <c r="E46" s="4"/>
      <c r="F46" s="4"/>
      <c r="G46" s="4"/>
      <c r="H46" s="4"/>
      <c r="I46" s="4"/>
      <c r="J46" s="4"/>
      <c r="K46" s="4"/>
      <c r="L46" s="4"/>
      <c r="M46" s="4"/>
      <c r="N46" s="4"/>
      <c r="O46" s="4"/>
      <c r="P46" s="4"/>
      <c r="Q46" s="4"/>
      <c r="R46" s="4"/>
      <c r="S46" s="4"/>
      <c r="T46" s="4"/>
      <c r="U46" s="4"/>
      <c r="V46" s="4"/>
      <c r="W46" s="4"/>
      <c r="X46" s="4"/>
      <c r="Y46" s="4"/>
      <c r="Z46" s="4"/>
      <c r="AA46" s="8">
        <f t="shared" si="5"/>
        <v>0</v>
      </c>
      <c r="AB46" s="152" t="str">
        <f>IF(AA46='4_1'!D46,"OK","CHECK")</f>
        <v>OK</v>
      </c>
      <c r="AC46" s="120">
        <f>+'4_1'!F46-'4_2'!AA46</f>
        <v>0</v>
      </c>
    </row>
    <row r="47" spans="2:29" ht="11.25" customHeight="1" x14ac:dyDescent="0.15">
      <c r="B47" s="155" t="str">
        <f>IF('4_1'!B47="","",'4_1'!B47)</f>
        <v/>
      </c>
      <c r="C47" s="4"/>
      <c r="D47" s="4"/>
      <c r="E47" s="4"/>
      <c r="F47" s="4"/>
      <c r="G47" s="4"/>
      <c r="H47" s="4"/>
      <c r="I47" s="4"/>
      <c r="J47" s="4"/>
      <c r="K47" s="4"/>
      <c r="L47" s="4"/>
      <c r="M47" s="4"/>
      <c r="N47" s="4"/>
      <c r="O47" s="4"/>
      <c r="P47" s="4"/>
      <c r="Q47" s="4"/>
      <c r="R47" s="4"/>
      <c r="S47" s="4"/>
      <c r="T47" s="4"/>
      <c r="U47" s="4"/>
      <c r="V47" s="4"/>
      <c r="W47" s="4"/>
      <c r="X47" s="4"/>
      <c r="Y47" s="4"/>
      <c r="Z47" s="4"/>
      <c r="AA47" s="8">
        <f t="shared" si="5"/>
        <v>0</v>
      </c>
      <c r="AB47" s="152" t="str">
        <f>IF(AA47='4_1'!D47,"OK","CHECK")</f>
        <v>OK</v>
      </c>
      <c r="AC47" s="120">
        <f>+'4_1'!F47-'4_2'!AA47</f>
        <v>0</v>
      </c>
    </row>
    <row r="48" spans="2:29" ht="11.25" customHeight="1" x14ac:dyDescent="0.15">
      <c r="B48" s="155" t="str">
        <f>IF('4_1'!B48="","",'4_1'!B48)</f>
        <v/>
      </c>
      <c r="C48" s="4"/>
      <c r="D48" s="4"/>
      <c r="E48" s="4"/>
      <c r="F48" s="4"/>
      <c r="G48" s="4"/>
      <c r="H48" s="4"/>
      <c r="I48" s="4"/>
      <c r="J48" s="4"/>
      <c r="K48" s="4"/>
      <c r="L48" s="4"/>
      <c r="M48" s="4"/>
      <c r="N48" s="4"/>
      <c r="O48" s="4"/>
      <c r="P48" s="4"/>
      <c r="Q48" s="4"/>
      <c r="R48" s="4"/>
      <c r="S48" s="4"/>
      <c r="T48" s="4"/>
      <c r="U48" s="4"/>
      <c r="V48" s="4"/>
      <c r="W48" s="4"/>
      <c r="X48" s="4"/>
      <c r="Y48" s="4"/>
      <c r="Z48" s="4"/>
      <c r="AA48" s="8">
        <f t="shared" si="5"/>
        <v>0</v>
      </c>
      <c r="AB48" s="152" t="str">
        <f>IF(AA48='4_1'!D48,"OK","CHECK")</f>
        <v>OK</v>
      </c>
      <c r="AC48" s="120">
        <f>+'4_1'!F48-'4_2'!AA48</f>
        <v>0</v>
      </c>
    </row>
    <row r="49" spans="2:29" ht="11.25" customHeight="1" thickBot="1" x14ac:dyDescent="0.2">
      <c r="B49" s="155" t="str">
        <f>IF('4_1'!B49="","",'4_1'!B49)</f>
        <v/>
      </c>
      <c r="C49" s="47"/>
      <c r="D49" s="47"/>
      <c r="E49" s="47"/>
      <c r="F49" s="47"/>
      <c r="G49" s="47"/>
      <c r="H49" s="47"/>
      <c r="I49" s="47"/>
      <c r="J49" s="47"/>
      <c r="K49" s="47"/>
      <c r="L49" s="47"/>
      <c r="M49" s="47"/>
      <c r="N49" s="47"/>
      <c r="O49" s="47"/>
      <c r="P49" s="47"/>
      <c r="Q49" s="47"/>
      <c r="R49" s="47"/>
      <c r="S49" s="47"/>
      <c r="T49" s="47"/>
      <c r="U49" s="47"/>
      <c r="V49" s="47"/>
      <c r="W49" s="47"/>
      <c r="X49" s="47"/>
      <c r="Y49" s="47"/>
      <c r="Z49" s="47"/>
      <c r="AA49" s="48">
        <f t="shared" si="5"/>
        <v>0</v>
      </c>
      <c r="AB49" s="152" t="str">
        <f>IF(AA49='4_1'!D49,"OK","CHECK")</f>
        <v>OK</v>
      </c>
      <c r="AC49" s="120">
        <f>+'4_1'!F49-'4_2'!AA49</f>
        <v>0</v>
      </c>
    </row>
    <row r="50" spans="2:29" ht="31.5" customHeight="1" thickBot="1" x14ac:dyDescent="0.2">
      <c r="B50" s="157" t="str">
        <f>IF('4_1'!B50="","",'4_1'!B50)</f>
        <v xml:space="preserve">C) Spese per i servizi di consulenza  </v>
      </c>
      <c r="C50" s="49">
        <f>SUM(C51:C59)</f>
        <v>0</v>
      </c>
      <c r="D50" s="49">
        <f t="shared" ref="D50:T50" si="6">SUM(D51:D59)</f>
        <v>0</v>
      </c>
      <c r="E50" s="49">
        <f t="shared" si="6"/>
        <v>0</v>
      </c>
      <c r="F50" s="49">
        <f t="shared" si="6"/>
        <v>0</v>
      </c>
      <c r="G50" s="49">
        <f t="shared" si="6"/>
        <v>0</v>
      </c>
      <c r="H50" s="49">
        <f t="shared" si="6"/>
        <v>0</v>
      </c>
      <c r="I50" s="49">
        <f t="shared" si="6"/>
        <v>0</v>
      </c>
      <c r="J50" s="49">
        <f t="shared" si="6"/>
        <v>0</v>
      </c>
      <c r="K50" s="49">
        <f t="shared" si="6"/>
        <v>0</v>
      </c>
      <c r="L50" s="49">
        <f t="shared" si="6"/>
        <v>0</v>
      </c>
      <c r="M50" s="49">
        <f t="shared" si="6"/>
        <v>0</v>
      </c>
      <c r="N50" s="49">
        <f t="shared" si="6"/>
        <v>0</v>
      </c>
      <c r="O50" s="49">
        <f t="shared" si="6"/>
        <v>0</v>
      </c>
      <c r="P50" s="49">
        <f t="shared" si="6"/>
        <v>0</v>
      </c>
      <c r="Q50" s="49">
        <f t="shared" si="6"/>
        <v>0</v>
      </c>
      <c r="R50" s="49">
        <f t="shared" si="6"/>
        <v>0</v>
      </c>
      <c r="S50" s="49">
        <f t="shared" si="6"/>
        <v>0</v>
      </c>
      <c r="T50" s="49">
        <f t="shared" si="6"/>
        <v>0</v>
      </c>
      <c r="U50" s="49">
        <f t="shared" ref="U50:Z50" si="7">SUM(U51:U59)</f>
        <v>0</v>
      </c>
      <c r="V50" s="49">
        <f t="shared" si="7"/>
        <v>0</v>
      </c>
      <c r="W50" s="49">
        <f t="shared" si="7"/>
        <v>0</v>
      </c>
      <c r="X50" s="49">
        <f t="shared" si="7"/>
        <v>0</v>
      </c>
      <c r="Y50" s="49">
        <f t="shared" si="7"/>
        <v>0</v>
      </c>
      <c r="Z50" s="49">
        <f t="shared" si="7"/>
        <v>0</v>
      </c>
      <c r="AA50" s="49">
        <f t="shared" si="5"/>
        <v>0</v>
      </c>
      <c r="AB50" s="152" t="str">
        <f>IF(AA50='4_1'!D50,"OK","CHECK")</f>
        <v>OK</v>
      </c>
      <c r="AC50" s="120">
        <f>+'4_1'!F50-'4_2'!AA50</f>
        <v>0</v>
      </c>
    </row>
    <row r="51" spans="2:29" ht="12" x14ac:dyDescent="0.15">
      <c r="B51" s="155" t="str">
        <f>IF('4_1'!B51="","",'4_1'!B51)</f>
        <v>Servizi di incubazione e di accelerazione</v>
      </c>
      <c r="C51" s="4"/>
      <c r="D51" s="4"/>
      <c r="E51" s="4"/>
      <c r="F51" s="4"/>
      <c r="G51" s="4"/>
      <c r="H51" s="4"/>
      <c r="I51" s="4"/>
      <c r="J51" s="4"/>
      <c r="K51" s="4"/>
      <c r="L51" s="4"/>
      <c r="M51" s="4"/>
      <c r="N51" s="4"/>
      <c r="O51" s="4"/>
      <c r="P51" s="4"/>
      <c r="Q51" s="4"/>
      <c r="R51" s="4"/>
      <c r="S51" s="4"/>
      <c r="T51" s="4"/>
      <c r="U51" s="4"/>
      <c r="V51" s="4"/>
      <c r="W51" s="4"/>
      <c r="X51" s="4"/>
      <c r="Y51" s="4"/>
      <c r="Z51" s="4"/>
      <c r="AA51" s="8">
        <f t="shared" si="5"/>
        <v>0</v>
      </c>
      <c r="AB51" s="152" t="str">
        <f>IF(AA51='4_1'!D51,"OK","CHECK")</f>
        <v>OK</v>
      </c>
      <c r="AC51" s="120">
        <f>+'4_1'!F51-'4_2'!AA51</f>
        <v>0</v>
      </c>
    </row>
    <row r="52" spans="2:29" ht="12" x14ac:dyDescent="0.15">
      <c r="B52" s="155" t="str">
        <f>IF('4_1'!B52="","",'4_1'!B52)</f>
        <v/>
      </c>
      <c r="C52" s="4"/>
      <c r="D52" s="4"/>
      <c r="E52" s="4"/>
      <c r="F52" s="4"/>
      <c r="G52" s="4"/>
      <c r="H52" s="4"/>
      <c r="I52" s="4"/>
      <c r="J52" s="4"/>
      <c r="K52" s="4"/>
      <c r="L52" s="4"/>
      <c r="M52" s="4"/>
      <c r="N52" s="4"/>
      <c r="O52" s="4"/>
      <c r="P52" s="4"/>
      <c r="Q52" s="4"/>
      <c r="R52" s="4"/>
      <c r="S52" s="4"/>
      <c r="T52" s="4"/>
      <c r="U52" s="4"/>
      <c r="V52" s="4"/>
      <c r="W52" s="4"/>
      <c r="X52" s="4"/>
      <c r="Y52" s="4"/>
      <c r="Z52" s="4"/>
      <c r="AA52" s="8">
        <f t="shared" si="5"/>
        <v>0</v>
      </c>
      <c r="AB52" s="152" t="str">
        <f>IF(AA52='4_1'!D52,"OK","CHECK")</f>
        <v>OK</v>
      </c>
      <c r="AC52" s="120">
        <f>+'4_1'!F52-'4_2'!AA52</f>
        <v>0</v>
      </c>
    </row>
    <row r="53" spans="2:29" ht="12" x14ac:dyDescent="0.15">
      <c r="B53" s="155" t="str">
        <f>IF('4_1'!B53="","",'4_1'!B53)</f>
        <v/>
      </c>
      <c r="C53" s="4"/>
      <c r="D53" s="4"/>
      <c r="E53" s="4"/>
      <c r="F53" s="4"/>
      <c r="G53" s="4"/>
      <c r="H53" s="4"/>
      <c r="I53" s="4"/>
      <c r="J53" s="4"/>
      <c r="K53" s="4"/>
      <c r="L53" s="4"/>
      <c r="M53" s="4"/>
      <c r="N53" s="4"/>
      <c r="O53" s="4"/>
      <c r="P53" s="4"/>
      <c r="Q53" s="4"/>
      <c r="R53" s="4"/>
      <c r="S53" s="4"/>
      <c r="T53" s="4"/>
      <c r="U53" s="4"/>
      <c r="V53" s="4"/>
      <c r="W53" s="4"/>
      <c r="X53" s="4"/>
      <c r="Y53" s="4"/>
      <c r="Z53" s="4"/>
      <c r="AA53" s="8">
        <f t="shared" si="5"/>
        <v>0</v>
      </c>
      <c r="AB53" s="152" t="str">
        <f>IF(AA53='4_1'!D53,"OK","CHECK")</f>
        <v>OK</v>
      </c>
      <c r="AC53" s="120">
        <f>+'4_1'!F53-'4_2'!AA53</f>
        <v>0</v>
      </c>
    </row>
    <row r="54" spans="2:29" ht="12" x14ac:dyDescent="0.15">
      <c r="B54" s="155" t="str">
        <f>IF('4_1'!B54="","",'4_1'!B54)</f>
        <v/>
      </c>
      <c r="C54" s="4"/>
      <c r="D54" s="4"/>
      <c r="E54" s="4"/>
      <c r="F54" s="4"/>
      <c r="G54" s="4"/>
      <c r="H54" s="4"/>
      <c r="I54" s="4"/>
      <c r="J54" s="4"/>
      <c r="K54" s="4"/>
      <c r="L54" s="4"/>
      <c r="M54" s="4"/>
      <c r="N54" s="4"/>
      <c r="O54" s="4"/>
      <c r="P54" s="4"/>
      <c r="Q54" s="4"/>
      <c r="R54" s="4"/>
      <c r="S54" s="4"/>
      <c r="T54" s="4"/>
      <c r="U54" s="4"/>
      <c r="V54" s="4"/>
      <c r="W54" s="4"/>
      <c r="X54" s="4"/>
      <c r="Y54" s="4"/>
      <c r="Z54" s="4"/>
      <c r="AA54" s="8">
        <f t="shared" si="5"/>
        <v>0</v>
      </c>
      <c r="AB54" s="152" t="str">
        <f>IF(AA54='4_1'!D54,"OK","CHECK")</f>
        <v>OK</v>
      </c>
      <c r="AC54" s="120">
        <f>+'4_1'!F54-'4_2'!AA54</f>
        <v>0</v>
      </c>
    </row>
    <row r="55" spans="2:29" ht="12" x14ac:dyDescent="0.15">
      <c r="B55" s="155" t="str">
        <f>IF('4_1'!B55="","",'4_1'!B55)</f>
        <v/>
      </c>
      <c r="C55" s="4"/>
      <c r="D55" s="4"/>
      <c r="E55" s="4"/>
      <c r="F55" s="4"/>
      <c r="G55" s="4"/>
      <c r="H55" s="4"/>
      <c r="I55" s="4"/>
      <c r="J55" s="4"/>
      <c r="K55" s="4"/>
      <c r="L55" s="4"/>
      <c r="M55" s="4"/>
      <c r="N55" s="4"/>
      <c r="O55" s="4"/>
      <c r="P55" s="4"/>
      <c r="Q55" s="4"/>
      <c r="R55" s="4"/>
      <c r="S55" s="4"/>
      <c r="T55" s="4"/>
      <c r="U55" s="4"/>
      <c r="V55" s="4"/>
      <c r="W55" s="4"/>
      <c r="X55" s="4"/>
      <c r="Y55" s="4"/>
      <c r="Z55" s="4"/>
      <c r="AA55" s="8">
        <f t="shared" si="5"/>
        <v>0</v>
      </c>
      <c r="AB55" s="152" t="str">
        <f>IF(AA55='4_1'!D55,"OK","CHECK")</f>
        <v>OK</v>
      </c>
      <c r="AC55" s="120">
        <f>+'4_1'!F55-'4_2'!AA55</f>
        <v>0</v>
      </c>
    </row>
    <row r="56" spans="2:29" ht="12" x14ac:dyDescent="0.15">
      <c r="B56" s="155" t="str">
        <f>IF('4_1'!B56="","",'4_1'!B56)</f>
        <v/>
      </c>
      <c r="C56" s="4"/>
      <c r="D56" s="4"/>
      <c r="E56" s="4"/>
      <c r="F56" s="4"/>
      <c r="G56" s="4"/>
      <c r="H56" s="4"/>
      <c r="I56" s="4"/>
      <c r="J56" s="4"/>
      <c r="K56" s="4"/>
      <c r="L56" s="4"/>
      <c r="M56" s="4"/>
      <c r="N56" s="4"/>
      <c r="O56" s="4"/>
      <c r="P56" s="4"/>
      <c r="Q56" s="4"/>
      <c r="R56" s="4"/>
      <c r="S56" s="4"/>
      <c r="T56" s="4"/>
      <c r="U56" s="4"/>
      <c r="V56" s="4"/>
      <c r="W56" s="4"/>
      <c r="X56" s="4"/>
      <c r="Y56" s="4"/>
      <c r="Z56" s="4"/>
      <c r="AA56" s="8">
        <f t="shared" si="5"/>
        <v>0</v>
      </c>
      <c r="AB56" s="152" t="str">
        <f>IF(AA56='4_1'!D56,"OK","CHECK")</f>
        <v>OK</v>
      </c>
      <c r="AC56" s="120">
        <f>+'4_1'!F56-'4_2'!AA56</f>
        <v>0</v>
      </c>
    </row>
    <row r="57" spans="2:29" ht="12" x14ac:dyDescent="0.15">
      <c r="B57" s="155" t="str">
        <f>IF('4_1'!B57="","",'4_1'!B57)</f>
        <v/>
      </c>
      <c r="C57" s="4"/>
      <c r="D57" s="4"/>
      <c r="E57" s="4"/>
      <c r="F57" s="4"/>
      <c r="G57" s="4"/>
      <c r="H57" s="4"/>
      <c r="I57" s="4"/>
      <c r="J57" s="4"/>
      <c r="K57" s="4"/>
      <c r="L57" s="4"/>
      <c r="M57" s="4"/>
      <c r="N57" s="4"/>
      <c r="O57" s="4"/>
      <c r="P57" s="4"/>
      <c r="Q57" s="4"/>
      <c r="R57" s="4"/>
      <c r="S57" s="4"/>
      <c r="T57" s="4"/>
      <c r="U57" s="4"/>
      <c r="V57" s="4"/>
      <c r="W57" s="4"/>
      <c r="X57" s="4"/>
      <c r="Y57" s="4"/>
      <c r="Z57" s="4"/>
      <c r="AA57" s="8">
        <f t="shared" si="5"/>
        <v>0</v>
      </c>
      <c r="AB57" s="152" t="str">
        <f>IF(AA57='4_1'!D57,"OK","CHECK")</f>
        <v>OK</v>
      </c>
      <c r="AC57" s="120">
        <f>+'4_1'!F57-'4_2'!AA57</f>
        <v>0</v>
      </c>
    </row>
    <row r="58" spans="2:29" ht="12" x14ac:dyDescent="0.15">
      <c r="B58" s="155" t="str">
        <f>IF('4_1'!B58="","",'4_1'!B58)</f>
        <v/>
      </c>
      <c r="C58" s="4"/>
      <c r="D58" s="4"/>
      <c r="E58" s="4"/>
      <c r="F58" s="4"/>
      <c r="G58" s="4"/>
      <c r="H58" s="4"/>
      <c r="I58" s="4"/>
      <c r="J58" s="4"/>
      <c r="K58" s="4"/>
      <c r="L58" s="4"/>
      <c r="M58" s="4"/>
      <c r="N58" s="4"/>
      <c r="O58" s="4"/>
      <c r="P58" s="4"/>
      <c r="Q58" s="4"/>
      <c r="R58" s="4"/>
      <c r="S58" s="4"/>
      <c r="T58" s="4"/>
      <c r="U58" s="4"/>
      <c r="V58" s="4"/>
      <c r="W58" s="4"/>
      <c r="X58" s="4"/>
      <c r="Y58" s="4"/>
      <c r="Z58" s="4"/>
      <c r="AA58" s="8">
        <f t="shared" si="5"/>
        <v>0</v>
      </c>
      <c r="AB58" s="152" t="str">
        <f>IF(AA58='4_1'!D58,"OK","CHECK")</f>
        <v>OK</v>
      </c>
      <c r="AC58" s="120">
        <f>+'4_1'!F58-'4_2'!AA58</f>
        <v>0</v>
      </c>
    </row>
    <row r="59" spans="2:29" ht="13" thickBot="1" x14ac:dyDescent="0.2">
      <c r="B59" s="155" t="str">
        <f>IF('4_1'!B59="","",'4_1'!B59)</f>
        <v/>
      </c>
      <c r="C59" s="4"/>
      <c r="D59" s="4"/>
      <c r="E59" s="4"/>
      <c r="F59" s="4"/>
      <c r="G59" s="4"/>
      <c r="H59" s="4"/>
      <c r="I59" s="4"/>
      <c r="J59" s="4"/>
      <c r="K59" s="4"/>
      <c r="L59" s="4"/>
      <c r="M59" s="4"/>
      <c r="N59" s="4"/>
      <c r="O59" s="4"/>
      <c r="P59" s="4"/>
      <c r="Q59" s="4"/>
      <c r="R59" s="4"/>
      <c r="S59" s="4"/>
      <c r="T59" s="4"/>
      <c r="U59" s="4"/>
      <c r="V59" s="4"/>
      <c r="W59" s="4"/>
      <c r="X59" s="4"/>
      <c r="Y59" s="4"/>
      <c r="Z59" s="4"/>
      <c r="AA59" s="8">
        <f t="shared" si="5"/>
        <v>0</v>
      </c>
      <c r="AB59" s="152" t="str">
        <f>IF(AA59='4_1'!D59,"OK","CHECK")</f>
        <v>OK</v>
      </c>
      <c r="AC59" s="120">
        <f>+'4_1'!F59-'4_2'!AA59</f>
        <v>0</v>
      </c>
    </row>
    <row r="60" spans="2:29" ht="48" customHeight="1" thickBot="1" x14ac:dyDescent="0.2">
      <c r="B60" s="157" t="str">
        <f>IF('4_1'!B60="","",'4_1'!B60)</f>
        <v>D) Altri costi di esercizio</v>
      </c>
      <c r="C60" s="49">
        <f t="shared" ref="C60:Z60" si="8">SUM(C61:C69)</f>
        <v>0</v>
      </c>
      <c r="D60" s="49">
        <f t="shared" si="8"/>
        <v>0</v>
      </c>
      <c r="E60" s="49">
        <f t="shared" si="8"/>
        <v>0</v>
      </c>
      <c r="F60" s="49">
        <f t="shared" si="8"/>
        <v>0</v>
      </c>
      <c r="G60" s="49">
        <f t="shared" si="8"/>
        <v>0</v>
      </c>
      <c r="H60" s="49">
        <f t="shared" si="8"/>
        <v>0</v>
      </c>
      <c r="I60" s="49">
        <f t="shared" si="8"/>
        <v>0</v>
      </c>
      <c r="J60" s="49">
        <f t="shared" si="8"/>
        <v>0</v>
      </c>
      <c r="K60" s="49">
        <f t="shared" si="8"/>
        <v>0</v>
      </c>
      <c r="L60" s="49">
        <f t="shared" si="8"/>
        <v>0</v>
      </c>
      <c r="M60" s="49">
        <f t="shared" si="8"/>
        <v>0</v>
      </c>
      <c r="N60" s="49">
        <f t="shared" si="8"/>
        <v>0</v>
      </c>
      <c r="O60" s="49">
        <f t="shared" si="8"/>
        <v>0</v>
      </c>
      <c r="P60" s="49">
        <f t="shared" si="8"/>
        <v>0</v>
      </c>
      <c r="Q60" s="49">
        <f t="shared" si="8"/>
        <v>0</v>
      </c>
      <c r="R60" s="49">
        <f t="shared" si="8"/>
        <v>0</v>
      </c>
      <c r="S60" s="49">
        <f t="shared" si="8"/>
        <v>0</v>
      </c>
      <c r="T60" s="49">
        <f t="shared" si="8"/>
        <v>0</v>
      </c>
      <c r="U60" s="49">
        <f t="shared" si="8"/>
        <v>0</v>
      </c>
      <c r="V60" s="49">
        <f t="shared" si="8"/>
        <v>0</v>
      </c>
      <c r="W60" s="49">
        <f t="shared" si="8"/>
        <v>0</v>
      </c>
      <c r="X60" s="49">
        <f t="shared" si="8"/>
        <v>0</v>
      </c>
      <c r="Y60" s="49">
        <f t="shared" si="8"/>
        <v>0</v>
      </c>
      <c r="Z60" s="49">
        <f t="shared" si="8"/>
        <v>0</v>
      </c>
      <c r="AA60" s="49">
        <f t="shared" si="5"/>
        <v>0</v>
      </c>
      <c r="AB60" s="152" t="str">
        <f>IF(AA60='4_1'!D60,"OK","CHECK")</f>
        <v>OK</v>
      </c>
      <c r="AC60" s="120">
        <f>+'4_1'!F60-'4_2'!AA60</f>
        <v>0</v>
      </c>
    </row>
    <row r="61" spans="2:29" ht="12" x14ac:dyDescent="0.15">
      <c r="B61" s="155" t="str">
        <f>IF('4_1'!B61="","",'4_1'!B61)</f>
        <v/>
      </c>
      <c r="C61" s="4"/>
      <c r="D61" s="4"/>
      <c r="E61" s="4"/>
      <c r="F61" s="4"/>
      <c r="G61" s="4"/>
      <c r="H61" s="4"/>
      <c r="I61" s="4"/>
      <c r="J61" s="4"/>
      <c r="K61" s="4"/>
      <c r="L61" s="4"/>
      <c r="M61" s="4"/>
      <c r="N61" s="4"/>
      <c r="O61" s="4"/>
      <c r="P61" s="4"/>
      <c r="Q61" s="4"/>
      <c r="R61" s="4"/>
      <c r="S61" s="4"/>
      <c r="T61" s="4"/>
      <c r="U61" s="4"/>
      <c r="V61" s="4"/>
      <c r="W61" s="4"/>
      <c r="X61" s="4"/>
      <c r="Y61" s="4"/>
      <c r="Z61" s="4"/>
      <c r="AA61" s="8">
        <f t="shared" si="5"/>
        <v>0</v>
      </c>
      <c r="AB61" s="152" t="str">
        <f>IF(AA61='4_1'!D61,"OK","CHECK")</f>
        <v>OK</v>
      </c>
      <c r="AC61" s="120">
        <f>+'4_1'!F61-'4_2'!AA61</f>
        <v>0</v>
      </c>
    </row>
    <row r="62" spans="2:29" ht="12" x14ac:dyDescent="0.15">
      <c r="B62" s="155" t="str">
        <f>IF('4_1'!B62="","",'4_1'!B62)</f>
        <v/>
      </c>
      <c r="C62" s="4"/>
      <c r="D62" s="4"/>
      <c r="E62" s="4"/>
      <c r="F62" s="4"/>
      <c r="G62" s="4"/>
      <c r="H62" s="4"/>
      <c r="I62" s="4"/>
      <c r="J62" s="4"/>
      <c r="K62" s="4"/>
      <c r="L62" s="4"/>
      <c r="M62" s="4"/>
      <c r="N62" s="4"/>
      <c r="O62" s="4"/>
      <c r="P62" s="4"/>
      <c r="Q62" s="4"/>
      <c r="R62" s="4"/>
      <c r="S62" s="4"/>
      <c r="T62" s="4"/>
      <c r="U62" s="4"/>
      <c r="V62" s="4"/>
      <c r="W62" s="4"/>
      <c r="X62" s="4"/>
      <c r="Y62" s="4"/>
      <c r="Z62" s="4"/>
      <c r="AA62" s="8">
        <f t="shared" si="5"/>
        <v>0</v>
      </c>
      <c r="AB62" s="152" t="str">
        <f>IF(AA62='4_1'!D62,"OK","CHECK")</f>
        <v>OK</v>
      </c>
      <c r="AC62" s="120">
        <f>+'4_1'!F62-'4_2'!AA62</f>
        <v>0</v>
      </c>
    </row>
    <row r="63" spans="2:29" ht="12" x14ac:dyDescent="0.15">
      <c r="B63" s="155" t="str">
        <f>IF('4_1'!B63="","",'4_1'!B63)</f>
        <v/>
      </c>
      <c r="C63" s="4"/>
      <c r="D63" s="4"/>
      <c r="E63" s="4"/>
      <c r="F63" s="4"/>
      <c r="G63" s="4"/>
      <c r="H63" s="4"/>
      <c r="I63" s="4"/>
      <c r="J63" s="4"/>
      <c r="K63" s="4"/>
      <c r="L63" s="4"/>
      <c r="M63" s="4"/>
      <c r="N63" s="4"/>
      <c r="O63" s="4"/>
      <c r="P63" s="4"/>
      <c r="Q63" s="4"/>
      <c r="R63" s="4"/>
      <c r="S63" s="4"/>
      <c r="T63" s="4"/>
      <c r="U63" s="4"/>
      <c r="V63" s="4"/>
      <c r="W63" s="4"/>
      <c r="X63" s="4"/>
      <c r="Y63" s="4"/>
      <c r="Z63" s="4"/>
      <c r="AA63" s="8">
        <f t="shared" ref="AA63:AA64" si="9">SUM(C63:Z63)</f>
        <v>0</v>
      </c>
      <c r="AB63" s="152" t="str">
        <f>IF(AA63='4_1'!D63,"OK","CHECK")</f>
        <v>OK</v>
      </c>
      <c r="AC63" s="120">
        <f>+'4_1'!F63-'4_2'!AA63</f>
        <v>0</v>
      </c>
    </row>
    <row r="64" spans="2:29" ht="12" x14ac:dyDescent="0.15">
      <c r="B64" s="155" t="str">
        <f>IF('4_1'!B64="","",'4_1'!B64)</f>
        <v/>
      </c>
      <c r="C64" s="4"/>
      <c r="D64" s="4"/>
      <c r="E64" s="4"/>
      <c r="F64" s="4"/>
      <c r="G64" s="4"/>
      <c r="H64" s="4"/>
      <c r="I64" s="4"/>
      <c r="J64" s="4"/>
      <c r="K64" s="4"/>
      <c r="L64" s="4"/>
      <c r="M64" s="4"/>
      <c r="N64" s="4"/>
      <c r="O64" s="4"/>
      <c r="P64" s="4"/>
      <c r="Q64" s="4"/>
      <c r="R64" s="4"/>
      <c r="S64" s="4"/>
      <c r="T64" s="4"/>
      <c r="U64" s="4"/>
      <c r="V64" s="4"/>
      <c r="W64" s="4"/>
      <c r="X64" s="4"/>
      <c r="Y64" s="4"/>
      <c r="Z64" s="4"/>
      <c r="AA64" s="8">
        <f t="shared" si="9"/>
        <v>0</v>
      </c>
      <c r="AB64" s="152" t="str">
        <f>IF(AA64='4_1'!D64,"OK","CHECK")</f>
        <v>OK</v>
      </c>
      <c r="AC64" s="120">
        <f>+'4_1'!F64-'4_2'!AA64</f>
        <v>0</v>
      </c>
    </row>
    <row r="65" spans="2:29" ht="12" x14ac:dyDescent="0.15">
      <c r="B65" s="155" t="str">
        <f>IF('4_1'!B65="","",'4_1'!B65)</f>
        <v/>
      </c>
      <c r="C65" s="4"/>
      <c r="D65" s="4"/>
      <c r="E65" s="4"/>
      <c r="F65" s="4"/>
      <c r="G65" s="4"/>
      <c r="H65" s="4"/>
      <c r="I65" s="4"/>
      <c r="J65" s="4"/>
      <c r="K65" s="4"/>
      <c r="L65" s="4"/>
      <c r="M65" s="4"/>
      <c r="N65" s="4"/>
      <c r="O65" s="4"/>
      <c r="P65" s="4"/>
      <c r="Q65" s="4"/>
      <c r="R65" s="4"/>
      <c r="S65" s="4"/>
      <c r="T65" s="4"/>
      <c r="U65" s="4"/>
      <c r="V65" s="4"/>
      <c r="W65" s="4"/>
      <c r="X65" s="4"/>
      <c r="Y65" s="4"/>
      <c r="Z65" s="4"/>
      <c r="AA65" s="8">
        <f t="shared" si="5"/>
        <v>0</v>
      </c>
      <c r="AB65" s="152" t="str">
        <f>IF(AA65='4_1'!D65,"OK","CHECK")</f>
        <v>OK</v>
      </c>
      <c r="AC65" s="120">
        <f>+'4_1'!F65-'4_2'!AA65</f>
        <v>0</v>
      </c>
    </row>
    <row r="66" spans="2:29" ht="12" x14ac:dyDescent="0.15">
      <c r="B66" s="155" t="str">
        <f>IF('4_1'!B66="","",'4_1'!B66)</f>
        <v/>
      </c>
      <c r="C66" s="4"/>
      <c r="D66" s="4"/>
      <c r="E66" s="4"/>
      <c r="F66" s="4"/>
      <c r="G66" s="4"/>
      <c r="H66" s="4"/>
      <c r="I66" s="4"/>
      <c r="J66" s="4"/>
      <c r="K66" s="4"/>
      <c r="L66" s="4"/>
      <c r="M66" s="4"/>
      <c r="N66" s="4"/>
      <c r="O66" s="4"/>
      <c r="P66" s="4"/>
      <c r="Q66" s="4"/>
      <c r="R66" s="4"/>
      <c r="S66" s="4"/>
      <c r="T66" s="4"/>
      <c r="U66" s="4"/>
      <c r="V66" s="4"/>
      <c r="W66" s="4"/>
      <c r="X66" s="4"/>
      <c r="Y66" s="4"/>
      <c r="Z66" s="4"/>
      <c r="AA66" s="8">
        <f t="shared" si="5"/>
        <v>0</v>
      </c>
      <c r="AB66" s="152" t="str">
        <f>IF(AA66='4_1'!D66,"OK","CHECK")</f>
        <v>OK</v>
      </c>
      <c r="AC66" s="120">
        <f>+'4_1'!F66-'4_2'!AA66</f>
        <v>0</v>
      </c>
    </row>
    <row r="67" spans="2:29" ht="12" x14ac:dyDescent="0.15">
      <c r="B67" s="155" t="str">
        <f>IF('4_1'!B67="","",'4_1'!B67)</f>
        <v/>
      </c>
      <c r="C67" s="4"/>
      <c r="D67" s="4"/>
      <c r="E67" s="4"/>
      <c r="F67" s="4"/>
      <c r="G67" s="4"/>
      <c r="H67" s="4"/>
      <c r="I67" s="4"/>
      <c r="J67" s="4"/>
      <c r="K67" s="4"/>
      <c r="L67" s="4"/>
      <c r="M67" s="4"/>
      <c r="N67" s="4"/>
      <c r="O67" s="4"/>
      <c r="P67" s="4"/>
      <c r="Q67" s="4"/>
      <c r="R67" s="4"/>
      <c r="S67" s="4"/>
      <c r="T67" s="4"/>
      <c r="U67" s="4"/>
      <c r="V67" s="4"/>
      <c r="W67" s="4"/>
      <c r="X67" s="4"/>
      <c r="Y67" s="4"/>
      <c r="Z67" s="4"/>
      <c r="AA67" s="8">
        <f t="shared" si="5"/>
        <v>0</v>
      </c>
      <c r="AB67" s="152" t="str">
        <f>IF(AA67='4_1'!D67,"OK","CHECK")</f>
        <v>OK</v>
      </c>
      <c r="AC67" s="120">
        <f>+'4_1'!F67-'4_2'!AA67</f>
        <v>0</v>
      </c>
    </row>
    <row r="68" spans="2:29" ht="12" x14ac:dyDescent="0.15">
      <c r="B68" s="155" t="str">
        <f>IF('4_1'!B68="","",'4_1'!B68)</f>
        <v/>
      </c>
      <c r="C68" s="4"/>
      <c r="D68" s="4"/>
      <c r="E68" s="4"/>
      <c r="F68" s="4"/>
      <c r="G68" s="4"/>
      <c r="H68" s="4"/>
      <c r="I68" s="4"/>
      <c r="J68" s="4"/>
      <c r="K68" s="4"/>
      <c r="L68" s="4"/>
      <c r="M68" s="4"/>
      <c r="N68" s="4"/>
      <c r="O68" s="4"/>
      <c r="P68" s="4"/>
      <c r="Q68" s="4"/>
      <c r="R68" s="4"/>
      <c r="S68" s="4"/>
      <c r="T68" s="4"/>
      <c r="U68" s="4"/>
      <c r="V68" s="4"/>
      <c r="W68" s="4"/>
      <c r="X68" s="4"/>
      <c r="Y68" s="4"/>
      <c r="Z68" s="4"/>
      <c r="AA68" s="8">
        <f t="shared" si="5"/>
        <v>0</v>
      </c>
      <c r="AB68" s="152" t="str">
        <f>IF(AA68='4_1'!D68,"OK","CHECK")</f>
        <v>OK</v>
      </c>
      <c r="AC68" s="120">
        <f>+'4_1'!F68-'4_2'!AA68</f>
        <v>0</v>
      </c>
    </row>
    <row r="69" spans="2:29" ht="13" thickBot="1" x14ac:dyDescent="0.2">
      <c r="B69" s="155" t="str">
        <f>IF('4_1'!B69="","",'4_1'!B69)</f>
        <v/>
      </c>
      <c r="C69" s="4"/>
      <c r="D69" s="4"/>
      <c r="E69" s="4"/>
      <c r="F69" s="4"/>
      <c r="G69" s="4"/>
      <c r="H69" s="4"/>
      <c r="I69" s="4"/>
      <c r="J69" s="4"/>
      <c r="K69" s="4"/>
      <c r="L69" s="4"/>
      <c r="M69" s="4"/>
      <c r="N69" s="4"/>
      <c r="O69" s="4"/>
      <c r="P69" s="4"/>
      <c r="Q69" s="4"/>
      <c r="R69" s="4"/>
      <c r="S69" s="4"/>
      <c r="T69" s="4"/>
      <c r="U69" s="4"/>
      <c r="V69" s="4"/>
      <c r="W69" s="4"/>
      <c r="X69" s="4"/>
      <c r="Y69" s="4"/>
      <c r="Z69" s="4"/>
      <c r="AA69" s="8">
        <f t="shared" ref="AA69" si="10">SUM(C69:Z69)</f>
        <v>0</v>
      </c>
      <c r="AB69" s="152" t="str">
        <f>IF(AA69='4_1'!D69,"OK","CHECK")</f>
        <v>OK</v>
      </c>
      <c r="AC69" s="120">
        <f>+'4_1'!F69-'4_2'!AA69</f>
        <v>0</v>
      </c>
    </row>
    <row r="70" spans="2:29" ht="13" thickBot="1" x14ac:dyDescent="0.2">
      <c r="B70" s="157" t="str">
        <f>IF('4_1'!B70="","",'4_1'!B70)</f>
        <v>E) Spese di personale</v>
      </c>
      <c r="C70" s="49">
        <f>+C71</f>
        <v>0</v>
      </c>
      <c r="D70" s="49">
        <f t="shared" ref="D70:N70" si="11">+D71</f>
        <v>0</v>
      </c>
      <c r="E70" s="49">
        <f t="shared" si="11"/>
        <v>0</v>
      </c>
      <c r="F70" s="49">
        <f t="shared" si="11"/>
        <v>0</v>
      </c>
      <c r="G70" s="49">
        <f t="shared" si="11"/>
        <v>0</v>
      </c>
      <c r="H70" s="49">
        <f t="shared" si="11"/>
        <v>0</v>
      </c>
      <c r="I70" s="49">
        <f t="shared" si="11"/>
        <v>0</v>
      </c>
      <c r="J70" s="49">
        <f t="shared" si="11"/>
        <v>0</v>
      </c>
      <c r="K70" s="49">
        <f t="shared" si="11"/>
        <v>0</v>
      </c>
      <c r="L70" s="49">
        <f t="shared" si="11"/>
        <v>0</v>
      </c>
      <c r="M70" s="49">
        <f t="shared" si="11"/>
        <v>0</v>
      </c>
      <c r="N70" s="49">
        <f t="shared" si="11"/>
        <v>0</v>
      </c>
      <c r="O70" s="49">
        <f t="shared" ref="O70" si="12">+O71</f>
        <v>0</v>
      </c>
      <c r="P70" s="49">
        <f t="shared" ref="P70" si="13">+P71</f>
        <v>0</v>
      </c>
      <c r="Q70" s="49">
        <f t="shared" ref="Q70" si="14">+Q71</f>
        <v>0</v>
      </c>
      <c r="R70" s="49">
        <f t="shared" ref="R70" si="15">+R71</f>
        <v>0</v>
      </c>
      <c r="S70" s="49">
        <f t="shared" ref="S70" si="16">+S71</f>
        <v>0</v>
      </c>
      <c r="T70" s="49">
        <f t="shared" ref="T70" si="17">+T71</f>
        <v>0</v>
      </c>
      <c r="U70" s="49">
        <f t="shared" ref="U70" si="18">+U71</f>
        <v>0</v>
      </c>
      <c r="V70" s="49">
        <f t="shared" ref="V70" si="19">+V71</f>
        <v>0</v>
      </c>
      <c r="W70" s="49">
        <f t="shared" ref="W70" si="20">+W71</f>
        <v>0</v>
      </c>
      <c r="X70" s="49">
        <f t="shared" ref="X70" si="21">+X71</f>
        <v>0</v>
      </c>
      <c r="Y70" s="49">
        <f t="shared" ref="Y70" si="22">+Y71</f>
        <v>0</v>
      </c>
      <c r="Z70" s="49">
        <f t="shared" ref="Z70" si="23">+Z71</f>
        <v>0</v>
      </c>
      <c r="AA70" s="49">
        <f t="shared" si="5"/>
        <v>0</v>
      </c>
      <c r="AB70" s="152" t="str">
        <f>IF(AA70='4_1'!D70,"OK","CHECK")</f>
        <v>OK</v>
      </c>
      <c r="AC70" s="120">
        <f>+'4_1'!F70-'4_2'!AA70</f>
        <v>0</v>
      </c>
    </row>
    <row r="71" spans="2:29" ht="13" thickBot="1" x14ac:dyDescent="0.2">
      <c r="B71" s="155" t="str">
        <f>IF('4_1'!B71="","",'4_1'!B71)</f>
        <v>n</v>
      </c>
      <c r="C71" s="300">
        <f>+C76</f>
        <v>0</v>
      </c>
      <c r="D71" s="300">
        <f t="shared" ref="D71:T71" si="24">+D76</f>
        <v>0</v>
      </c>
      <c r="E71" s="300">
        <f t="shared" si="24"/>
        <v>0</v>
      </c>
      <c r="F71" s="300">
        <f t="shared" si="24"/>
        <v>0</v>
      </c>
      <c r="G71" s="300">
        <f t="shared" si="24"/>
        <v>0</v>
      </c>
      <c r="H71" s="300">
        <f t="shared" si="24"/>
        <v>0</v>
      </c>
      <c r="I71" s="300">
        <f t="shared" si="24"/>
        <v>0</v>
      </c>
      <c r="J71" s="300">
        <f t="shared" si="24"/>
        <v>0</v>
      </c>
      <c r="K71" s="300">
        <f t="shared" si="24"/>
        <v>0</v>
      </c>
      <c r="L71" s="300">
        <f t="shared" si="24"/>
        <v>0</v>
      </c>
      <c r="M71" s="300">
        <f t="shared" si="24"/>
        <v>0</v>
      </c>
      <c r="N71" s="300">
        <f t="shared" si="24"/>
        <v>0</v>
      </c>
      <c r="O71" s="300">
        <f t="shared" si="24"/>
        <v>0</v>
      </c>
      <c r="P71" s="300">
        <f t="shared" si="24"/>
        <v>0</v>
      </c>
      <c r="Q71" s="300">
        <f t="shared" si="24"/>
        <v>0</v>
      </c>
      <c r="R71" s="300">
        <f t="shared" si="24"/>
        <v>0</v>
      </c>
      <c r="S71" s="300">
        <f t="shared" si="24"/>
        <v>0</v>
      </c>
      <c r="T71" s="300">
        <f t="shared" si="24"/>
        <v>0</v>
      </c>
      <c r="U71" s="4"/>
      <c r="V71" s="4"/>
      <c r="W71" s="4"/>
      <c r="X71" s="4"/>
      <c r="Y71" s="4"/>
      <c r="Z71" s="4"/>
      <c r="AA71" s="8">
        <f t="shared" si="5"/>
        <v>0</v>
      </c>
      <c r="AB71" s="152" t="str">
        <f>IF(AA71='4_1'!D71,"OK","CHECK")</f>
        <v>OK</v>
      </c>
      <c r="AC71" s="120">
        <f>+'4_1'!F71-'4_2'!AA71</f>
        <v>0</v>
      </c>
    </row>
    <row r="72" spans="2:29" ht="13" thickBot="1" x14ac:dyDescent="0.2">
      <c r="B72" s="157" t="str">
        <f>IF('4_1'!B72="","",'4_1'!B72)</f>
        <v>F) Spese generali</v>
      </c>
      <c r="C72" s="49">
        <f t="shared" ref="C72:Z72" si="25">SUM(C73)</f>
        <v>0</v>
      </c>
      <c r="D72" s="49">
        <f t="shared" si="25"/>
        <v>0</v>
      </c>
      <c r="E72" s="49">
        <f t="shared" si="25"/>
        <v>0</v>
      </c>
      <c r="F72" s="49">
        <f t="shared" si="25"/>
        <v>0</v>
      </c>
      <c r="G72" s="49">
        <f t="shared" si="25"/>
        <v>0</v>
      </c>
      <c r="H72" s="49">
        <f t="shared" si="25"/>
        <v>0</v>
      </c>
      <c r="I72" s="49">
        <f t="shared" si="25"/>
        <v>0</v>
      </c>
      <c r="J72" s="49">
        <f t="shared" si="25"/>
        <v>0</v>
      </c>
      <c r="K72" s="49">
        <f t="shared" si="25"/>
        <v>0</v>
      </c>
      <c r="L72" s="49">
        <f t="shared" si="25"/>
        <v>0</v>
      </c>
      <c r="M72" s="49">
        <f t="shared" si="25"/>
        <v>0</v>
      </c>
      <c r="N72" s="49">
        <f t="shared" si="25"/>
        <v>0</v>
      </c>
      <c r="O72" s="49">
        <f t="shared" si="25"/>
        <v>0</v>
      </c>
      <c r="P72" s="49">
        <f t="shared" si="25"/>
        <v>0</v>
      </c>
      <c r="Q72" s="49">
        <f t="shared" si="25"/>
        <v>0</v>
      </c>
      <c r="R72" s="49">
        <f t="shared" si="25"/>
        <v>0</v>
      </c>
      <c r="S72" s="49">
        <f t="shared" si="25"/>
        <v>0</v>
      </c>
      <c r="T72" s="49">
        <f t="shared" si="25"/>
        <v>0</v>
      </c>
      <c r="U72" s="49">
        <f t="shared" si="25"/>
        <v>0</v>
      </c>
      <c r="V72" s="49">
        <f t="shared" si="25"/>
        <v>0</v>
      </c>
      <c r="W72" s="49">
        <f t="shared" si="25"/>
        <v>0</v>
      </c>
      <c r="X72" s="49">
        <f t="shared" si="25"/>
        <v>0</v>
      </c>
      <c r="Y72" s="49">
        <f t="shared" si="25"/>
        <v>0</v>
      </c>
      <c r="Z72" s="49">
        <f t="shared" si="25"/>
        <v>0</v>
      </c>
      <c r="AA72" s="49">
        <f t="shared" si="5"/>
        <v>0</v>
      </c>
      <c r="AB72" s="152" t="str">
        <f>IF(AA72='4_1'!D72,"OK","CHECK")</f>
        <v>OK</v>
      </c>
      <c r="AC72" s="120">
        <f>+'4_1'!F72-'4_2'!AA72</f>
        <v>0</v>
      </c>
    </row>
    <row r="73" spans="2:29" ht="12" x14ac:dyDescent="0.15">
      <c r="B73" s="158" t="s">
        <v>185</v>
      </c>
      <c r="C73" s="301">
        <f>IF(C71=0,0,C78)</f>
        <v>0</v>
      </c>
      <c r="D73" s="301">
        <f t="shared" ref="D73:T73" si="26">IF(D71=0,0,D78)</f>
        <v>0</v>
      </c>
      <c r="E73" s="301">
        <f t="shared" si="26"/>
        <v>0</v>
      </c>
      <c r="F73" s="301">
        <f t="shared" si="26"/>
        <v>0</v>
      </c>
      <c r="G73" s="301">
        <f t="shared" si="26"/>
        <v>0</v>
      </c>
      <c r="H73" s="301">
        <f t="shared" si="26"/>
        <v>0</v>
      </c>
      <c r="I73" s="301">
        <f t="shared" si="26"/>
        <v>0</v>
      </c>
      <c r="J73" s="301">
        <f t="shared" si="26"/>
        <v>0</v>
      </c>
      <c r="K73" s="301">
        <f t="shared" si="26"/>
        <v>0</v>
      </c>
      <c r="L73" s="301">
        <f t="shared" si="26"/>
        <v>0</v>
      </c>
      <c r="M73" s="301">
        <f t="shared" si="26"/>
        <v>0</v>
      </c>
      <c r="N73" s="301">
        <f t="shared" si="26"/>
        <v>0</v>
      </c>
      <c r="O73" s="301">
        <f t="shared" si="26"/>
        <v>0</v>
      </c>
      <c r="P73" s="301">
        <f t="shared" si="26"/>
        <v>0</v>
      </c>
      <c r="Q73" s="301">
        <f t="shared" si="26"/>
        <v>0</v>
      </c>
      <c r="R73" s="301">
        <f t="shared" si="26"/>
        <v>0</v>
      </c>
      <c r="S73" s="301">
        <f t="shared" si="26"/>
        <v>0</v>
      </c>
      <c r="T73" s="301">
        <f t="shared" si="26"/>
        <v>0</v>
      </c>
      <c r="U73" s="86"/>
      <c r="V73" s="86"/>
      <c r="W73" s="86"/>
      <c r="X73" s="86"/>
      <c r="Y73" s="86"/>
      <c r="Z73" s="86"/>
      <c r="AA73" s="87">
        <f t="shared" si="5"/>
        <v>0</v>
      </c>
      <c r="AB73" s="152" t="str">
        <f>IF(AA73='4_1'!D73,"OK","CHECK")</f>
        <v>OK</v>
      </c>
      <c r="AC73" s="120">
        <f>+'4_1'!F73-'4_2'!AA73</f>
        <v>0</v>
      </c>
    </row>
    <row r="74" spans="2:29" ht="12" thickBot="1" x14ac:dyDescent="0.2">
      <c r="B74" s="159"/>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1" t="str">
        <f>IF((COUNTIF(AB7:AB73,"check"))&gt;0,"CHECK","OK")</f>
        <v>OK</v>
      </c>
    </row>
    <row r="76" spans="2:29" s="1" customFormat="1" ht="25" hidden="1" customHeight="1" x14ac:dyDescent="0.15">
      <c r="B76"/>
      <c r="C76" s="1">
        <f t="shared" ref="C76:T76" si="27">0.2*(C8+C40+C50+C60)</f>
        <v>0</v>
      </c>
      <c r="D76" s="1">
        <f t="shared" si="27"/>
        <v>0</v>
      </c>
      <c r="E76" s="1">
        <f t="shared" si="27"/>
        <v>0</v>
      </c>
      <c r="F76" s="1">
        <f t="shared" si="27"/>
        <v>0</v>
      </c>
      <c r="G76" s="1">
        <f t="shared" si="27"/>
        <v>0</v>
      </c>
      <c r="H76" s="1">
        <f t="shared" si="27"/>
        <v>0</v>
      </c>
      <c r="I76" s="1">
        <f t="shared" si="27"/>
        <v>0</v>
      </c>
      <c r="J76" s="1">
        <f t="shared" si="27"/>
        <v>0</v>
      </c>
      <c r="K76" s="1">
        <f t="shared" si="27"/>
        <v>0</v>
      </c>
      <c r="L76" s="1">
        <f t="shared" si="27"/>
        <v>0</v>
      </c>
      <c r="M76" s="1">
        <f t="shared" si="27"/>
        <v>0</v>
      </c>
      <c r="N76" s="1">
        <f t="shared" si="27"/>
        <v>0</v>
      </c>
      <c r="O76" s="1">
        <f t="shared" si="27"/>
        <v>0</v>
      </c>
      <c r="P76" s="1">
        <f t="shared" si="27"/>
        <v>0</v>
      </c>
      <c r="Q76" s="1">
        <f t="shared" si="27"/>
        <v>0</v>
      </c>
      <c r="R76" s="1">
        <f t="shared" si="27"/>
        <v>0</v>
      </c>
      <c r="S76" s="1">
        <f t="shared" si="27"/>
        <v>0</v>
      </c>
      <c r="T76" s="1">
        <f t="shared" si="27"/>
        <v>0</v>
      </c>
    </row>
    <row r="77" spans="2:29" hidden="1" x14ac:dyDescent="0.15">
      <c r="C77" s="324" t="e">
        <f>(C71/$AA$71)</f>
        <v>#DIV/0!</v>
      </c>
      <c r="D77" s="324" t="e">
        <f t="shared" ref="D77:T77" si="28">(D71/$AA$71)</f>
        <v>#DIV/0!</v>
      </c>
      <c r="E77" s="324" t="e">
        <f t="shared" si="28"/>
        <v>#DIV/0!</v>
      </c>
      <c r="F77" s="324" t="e">
        <f t="shared" si="28"/>
        <v>#DIV/0!</v>
      </c>
      <c r="G77" s="324" t="e">
        <f t="shared" si="28"/>
        <v>#DIV/0!</v>
      </c>
      <c r="H77" s="324" t="e">
        <f t="shared" si="28"/>
        <v>#DIV/0!</v>
      </c>
      <c r="I77" s="324" t="e">
        <f t="shared" si="28"/>
        <v>#DIV/0!</v>
      </c>
      <c r="J77" s="324" t="e">
        <f t="shared" si="28"/>
        <v>#DIV/0!</v>
      </c>
      <c r="K77" s="324" t="e">
        <f t="shared" si="28"/>
        <v>#DIV/0!</v>
      </c>
      <c r="L77" s="324" t="e">
        <f t="shared" si="28"/>
        <v>#DIV/0!</v>
      </c>
      <c r="M77" s="324" t="e">
        <f t="shared" si="28"/>
        <v>#DIV/0!</v>
      </c>
      <c r="N77" s="324" t="e">
        <f t="shared" si="28"/>
        <v>#DIV/0!</v>
      </c>
      <c r="O77" s="324" t="e">
        <f t="shared" si="28"/>
        <v>#DIV/0!</v>
      </c>
      <c r="P77" s="324" t="e">
        <f t="shared" si="28"/>
        <v>#DIV/0!</v>
      </c>
      <c r="Q77" s="324" t="e">
        <f t="shared" si="28"/>
        <v>#DIV/0!</v>
      </c>
      <c r="R77" s="324" t="e">
        <f t="shared" si="28"/>
        <v>#DIV/0!</v>
      </c>
      <c r="S77" s="324" t="e">
        <f t="shared" si="28"/>
        <v>#DIV/0!</v>
      </c>
      <c r="T77" s="324" t="e">
        <f t="shared" si="28"/>
        <v>#DIV/0!</v>
      </c>
      <c r="AA77" s="325" t="e">
        <f>SUM(C77:Z77)</f>
        <v>#DIV/0!</v>
      </c>
    </row>
    <row r="78" spans="2:29" hidden="1" x14ac:dyDescent="0.15">
      <c r="C78" s="326" t="e">
        <f>C77*'4_1'!$F$72</f>
        <v>#DIV/0!</v>
      </c>
      <c r="D78" s="326" t="e">
        <f>D77*'4_1'!$F$72</f>
        <v>#DIV/0!</v>
      </c>
      <c r="E78" s="326" t="e">
        <f>E77*'4_1'!$F$72</f>
        <v>#DIV/0!</v>
      </c>
      <c r="F78" s="326" t="e">
        <f>F77*'4_1'!$F$72</f>
        <v>#DIV/0!</v>
      </c>
      <c r="G78" s="326" t="e">
        <f>G77*'4_1'!$F$72</f>
        <v>#DIV/0!</v>
      </c>
      <c r="H78" s="326" t="e">
        <f>H77*'4_1'!$F$72</f>
        <v>#DIV/0!</v>
      </c>
      <c r="I78" s="326" t="e">
        <f>I77*'4_1'!$F$72</f>
        <v>#DIV/0!</v>
      </c>
      <c r="J78" s="326" t="e">
        <f>J77*'4_1'!$F$72</f>
        <v>#DIV/0!</v>
      </c>
      <c r="K78" s="326" t="e">
        <f>K77*'4_1'!$F$72</f>
        <v>#DIV/0!</v>
      </c>
      <c r="L78" s="326" t="e">
        <f>L77*'4_1'!$F$72</f>
        <v>#DIV/0!</v>
      </c>
      <c r="M78" s="326" t="e">
        <f>M77*'4_1'!$F$72</f>
        <v>#DIV/0!</v>
      </c>
      <c r="N78" s="326" t="e">
        <f>N77*'4_1'!$F$72</f>
        <v>#DIV/0!</v>
      </c>
      <c r="O78" s="326" t="e">
        <f>O77*'4_1'!$F$72</f>
        <v>#DIV/0!</v>
      </c>
      <c r="P78" s="326" t="e">
        <f>P77*'4_1'!$F$72</f>
        <v>#DIV/0!</v>
      </c>
      <c r="Q78" s="326" t="e">
        <f>Q77*'4_1'!$F$72</f>
        <v>#DIV/0!</v>
      </c>
      <c r="R78" s="326" t="e">
        <f>R77*'4_1'!$F$72</f>
        <v>#DIV/0!</v>
      </c>
      <c r="S78" s="326" t="e">
        <f>S77*'4_1'!$F$72</f>
        <v>#DIV/0!</v>
      </c>
      <c r="T78" s="326" t="e">
        <f>T77*'4_1'!$F$72</f>
        <v>#DIV/0!</v>
      </c>
      <c r="AA78" s="270" t="e">
        <f>SUM(C78:Z78)</f>
        <v>#DIV/0!</v>
      </c>
    </row>
    <row r="79" spans="2:29" ht="30" customHeight="1" x14ac:dyDescent="0.15"/>
    <row r="80" spans="2:29" ht="30" customHeight="1" x14ac:dyDescent="0.15"/>
    <row r="81" ht="30" customHeight="1" x14ac:dyDescent="0.15"/>
    <row r="82" ht="30" customHeight="1" x14ac:dyDescent="0.15"/>
  </sheetData>
  <sheetProtection algorithmName="SHA-512" hashValue="5AMX1Q/0cCj7zPejQBOae4AfNmRtJmXd/yNWcIFSK7p1l0ms6EQfBSuWq0eQ4ViJ9IGoukmslo1f6QqXfVJdtw==" saltValue="tyXjs4dq9+WBeOoSQE0yUg==" spinCount="100000" sheet="1" objects="1" scenarios="1" formatCells="0" formatColumns="0" formatRows="0"/>
  <mergeCells count="3">
    <mergeCell ref="B3:E3"/>
    <mergeCell ref="B2:T2"/>
    <mergeCell ref="H3:M4"/>
  </mergeCells>
  <phoneticPr fontId="10" type="noConversion"/>
  <conditionalFormatting sqref="C9:T39 C41:T49 C51:T59 C61:T69">
    <cfRule type="notContainsBlanks" dxfId="24" priority="1">
      <formula>LEN(TRIM(C9))&gt;0</formula>
    </cfRule>
  </conditionalFormatting>
  <conditionalFormatting sqref="H3">
    <cfRule type="containsText" dxfId="23" priority="23" operator="containsText" text="OK">
      <formula>NOT(ISERROR(SEARCH("OK",H3)))</formula>
    </cfRule>
    <cfRule type="containsText" dxfId="22" priority="24" operator="containsText" text="Rivedere articolazione temporale">
      <formula>NOT(ISERROR(SEARCH("Rivedere articolazione temporale",H3)))</formula>
    </cfRule>
  </conditionalFormatting>
  <conditionalFormatting sqref="AB7:AB74">
    <cfRule type="containsText" dxfId="21" priority="19" operator="containsText" text="CHECK">
      <formula>NOT(ISERROR(SEARCH("CHECK",AB7)))</formula>
    </cfRule>
    <cfRule type="containsText" dxfId="20" priority="20" operator="containsText" text="ok">
      <formula>NOT(ISERROR(SEARCH("ok",AB7)))</formula>
    </cfRule>
  </conditionalFormatting>
  <printOptions horizontalCentered="1" verticalCentered="1"/>
  <pageMargins left="0.11811023622047245" right="0.11811023622047245" top="0.15748031496062992" bottom="0.15748031496062992" header="0.31496062992125984" footer="0.31496062992125984"/>
  <pageSetup paperSize="9" scale="54" orientation="landscape" r:id="rId1"/>
  <rowBreaks count="1" manualBreakCount="1">
    <brk id="74" max="16383" man="1"/>
  </rowBreaks>
  <ignoredErrors>
    <ignoredError sqref="C71 D71:T7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C1:AC28"/>
  <sheetViews>
    <sheetView showGridLines="0" view="pageBreakPreview" zoomScale="75" zoomScaleNormal="85" zoomScaleSheetLayoutView="75" workbookViewId="0">
      <selection activeCell="L9" sqref="L9:M9"/>
    </sheetView>
  </sheetViews>
  <sheetFormatPr baseColWidth="10" defaultColWidth="8.75" defaultRowHeight="11" x14ac:dyDescent="0.15"/>
  <cols>
    <col min="3" max="3" width="40.75" customWidth="1"/>
    <col min="4" max="8" width="13.75" customWidth="1"/>
    <col min="9" max="9" width="15.75" customWidth="1"/>
    <col min="10" max="10" width="13.75" customWidth="1"/>
    <col min="11" max="11" width="17.75" customWidth="1"/>
    <col min="12" max="12" width="16.5" customWidth="1"/>
    <col min="13" max="14" width="13.75" customWidth="1"/>
    <col min="15" max="15" width="18" customWidth="1"/>
    <col min="16" max="21" width="13.75" customWidth="1"/>
    <col min="22" max="27" width="13.75" hidden="1" customWidth="1"/>
    <col min="28" max="28" width="16.5" customWidth="1"/>
  </cols>
  <sheetData>
    <row r="1" spans="3:29" ht="12" thickBot="1" x14ac:dyDescent="0.2"/>
    <row r="2" spans="3:29" ht="18.75" customHeight="1" x14ac:dyDescent="0.15">
      <c r="C2" s="126" t="s">
        <v>216</v>
      </c>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8"/>
    </row>
    <row r="3" spans="3:29" ht="18.75" customHeight="1" x14ac:dyDescent="0.15">
      <c r="C3" s="162"/>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4"/>
    </row>
    <row r="4" spans="3:29" ht="75" customHeight="1" thickBot="1" x14ac:dyDescent="0.2">
      <c r="C4" s="446" t="s">
        <v>212</v>
      </c>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8"/>
    </row>
    <row r="5" spans="3:29" ht="19" x14ac:dyDescent="0.15">
      <c r="C5" s="165"/>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7"/>
    </row>
    <row r="6" spans="3:29" ht="16.5" customHeight="1" x14ac:dyDescent="0.15">
      <c r="C6" s="130" t="s">
        <v>80</v>
      </c>
      <c r="D6" s="131"/>
      <c r="E6" s="131"/>
      <c r="F6" s="131"/>
      <c r="G6" s="131"/>
      <c r="H6" s="131"/>
      <c r="I6" s="131"/>
      <c r="J6" s="131"/>
      <c r="K6" s="58"/>
      <c r="L6" s="42"/>
      <c r="M6" s="42"/>
      <c r="N6" s="42"/>
      <c r="O6" s="42"/>
      <c r="P6" s="42"/>
      <c r="Q6" s="42"/>
      <c r="R6" s="42"/>
      <c r="S6" s="42"/>
      <c r="T6" s="42"/>
      <c r="U6" s="42"/>
      <c r="V6" s="42"/>
      <c r="W6" s="42"/>
      <c r="X6" s="42"/>
      <c r="Y6" s="42"/>
      <c r="Z6" s="42"/>
      <c r="AA6" s="42"/>
      <c r="AB6" s="42"/>
      <c r="AC6" s="129"/>
    </row>
    <row r="7" spans="3:29" ht="12" customHeight="1" thickBot="1" x14ac:dyDescent="0.2">
      <c r="C7" s="130"/>
      <c r="D7" s="131"/>
      <c r="E7" s="131"/>
      <c r="F7" s="131"/>
      <c r="G7" s="131"/>
      <c r="H7" s="131"/>
      <c r="I7" s="131"/>
      <c r="J7" s="131"/>
      <c r="K7" s="132"/>
      <c r="L7" s="132"/>
      <c r="M7" s="132"/>
      <c r="N7" s="228" t="str">
        <f>IF(INFO_1!D8="","",IF(INFO_1!D8=Elenco!C9,15%,IF(INFO_1!D8=Elenco!C10,25%)))</f>
        <v/>
      </c>
      <c r="O7" s="42"/>
      <c r="P7" s="42"/>
      <c r="Q7" s="42"/>
      <c r="R7" s="42"/>
      <c r="S7" s="42"/>
      <c r="T7" s="42"/>
      <c r="U7" s="42"/>
      <c r="V7" s="42"/>
      <c r="W7" s="42"/>
      <c r="X7" s="42"/>
      <c r="Y7" s="42"/>
      <c r="Z7" s="42"/>
      <c r="AA7" s="42"/>
      <c r="AB7" s="42"/>
      <c r="AC7" s="129"/>
    </row>
    <row r="8" spans="3:29" ht="67.5" customHeight="1" x14ac:dyDescent="0.15">
      <c r="C8" s="216" t="s">
        <v>39</v>
      </c>
      <c r="D8" s="217" t="s">
        <v>34</v>
      </c>
      <c r="E8" s="217" t="s">
        <v>4</v>
      </c>
      <c r="F8" s="298" t="s">
        <v>235</v>
      </c>
      <c r="G8" s="217" t="s">
        <v>236</v>
      </c>
      <c r="H8" s="217" t="s">
        <v>198</v>
      </c>
      <c r="I8" s="217" t="s">
        <v>143</v>
      </c>
      <c r="J8" s="217" t="s">
        <v>199</v>
      </c>
      <c r="K8" s="225" t="s">
        <v>237</v>
      </c>
      <c r="L8" s="437" t="s">
        <v>139</v>
      </c>
      <c r="M8" s="438"/>
      <c r="N8" s="133"/>
      <c r="O8" s="42"/>
      <c r="P8" s="42"/>
      <c r="Q8" s="42"/>
      <c r="R8" s="42"/>
      <c r="S8" s="42"/>
      <c r="T8" s="42"/>
      <c r="U8" s="42"/>
      <c r="V8" s="42"/>
      <c r="W8" s="42"/>
      <c r="X8" s="42"/>
      <c r="Y8" s="42"/>
      <c r="Z8" s="42"/>
      <c r="AA8" s="42"/>
      <c r="AB8" s="42"/>
      <c r="AC8" s="129"/>
    </row>
    <row r="9" spans="3:29" ht="65" customHeight="1" x14ac:dyDescent="0.15">
      <c r="C9" s="218" t="str">
        <f>IF(A_2!D5="","",A_2!D5)</f>
        <v/>
      </c>
      <c r="D9" s="219">
        <f>IF(A_2!D6="","",A_2!D6)</f>
        <v>0</v>
      </c>
      <c r="E9" s="219" t="str">
        <f>IF(INFO_1!D16="OK","OK","Compilare Foglio INFO e/o Anagrafiche")</f>
        <v>Compilare Foglio INFO e/o Anagrafiche</v>
      </c>
      <c r="F9" s="297" t="str">
        <f>IF(C9="","",IF(AND('4_1'!H7="OK",'4_2'!H3="OK",E9="OK",'4_2'!AA7&gt;0),'4_1'!D7,"Rivedere Foglio 4.1 e/o 4.2"))</f>
        <v/>
      </c>
      <c r="G9" s="221">
        <f>IF(OR(D9="",F9="Rivedere Foglio 1 e/o 2 e/o 3"),"",75%)</f>
        <v>0.75</v>
      </c>
      <c r="H9" s="220" t="str">
        <f>IF(OR(F9="",F9="Rivedere Foglio 4.1 e/o 4.2"),"",F9*G9)</f>
        <v/>
      </c>
      <c r="I9" s="221" t="str">
        <f>IF(INFO_1!$D$10="","",INFO_1!$D$10)</f>
        <v/>
      </c>
      <c r="J9" s="220" t="str">
        <f>IF(C9="","",IF(A_2!B52&lt;&gt;"OK","Completare Anagrafica",IF(Intervento_3!F18&lt;&gt;"OK","Completare descrizione intervento",IF(F9="Rivedere Foglio 4.1 e/o 4.2","",IF(INFO_1!D10="","",(H9*(1-I9)))))))</f>
        <v/>
      </c>
      <c r="K9" s="227" t="str">
        <f>IF(C9="","",IF(A_2!B52&lt;&gt;"OK","Completare Anagrafica",IF(Intervento_3!F18&lt;&gt;"OK","Completare descrizione intervento",IF(F9="Rivedere Foglio 4.1 e/o 4.2","",IF(INFO_1!D10="","",(J9/F9))))))</f>
        <v/>
      </c>
      <c r="L9" s="439" t="str">
        <f>IF(C9="","",IF(A_2!B52&lt;&gt;"OK","Completare Anagrafica",IF(Intervento_3!F18&lt;&gt;"OK","Completare descrizione intervento",IF(F9="Rivedere Foglio 4.1 e/o 4.2","Rivedere Foglio 4.1 e/o 4.2",IF(INFO_1!D10="","",H9*(1-I9))))))</f>
        <v/>
      </c>
      <c r="M9" s="440"/>
      <c r="N9" s="134" t="str">
        <f ca="1">CELL("tipo",L9)</f>
        <v>l</v>
      </c>
      <c r="O9" s="42"/>
      <c r="P9" s="42"/>
      <c r="Q9" s="42"/>
      <c r="R9" s="42"/>
      <c r="S9" s="42"/>
      <c r="T9" s="42"/>
      <c r="U9" s="42"/>
      <c r="V9" s="42"/>
      <c r="W9" s="42"/>
      <c r="X9" s="42"/>
      <c r="Y9" s="42"/>
      <c r="Z9" s="42"/>
      <c r="AA9" s="42"/>
      <c r="AB9" s="42"/>
      <c r="AC9" s="129"/>
    </row>
    <row r="10" spans="3:29" ht="65" hidden="1" customHeight="1" thickBot="1" x14ac:dyDescent="0.2">
      <c r="C10" s="431" t="s">
        <v>1</v>
      </c>
      <c r="D10" s="432"/>
      <c r="E10" s="432"/>
      <c r="F10" s="433"/>
      <c r="G10" s="231">
        <f>SUM(F9:F9)</f>
        <v>0</v>
      </c>
      <c r="H10" s="231"/>
      <c r="I10" s="231"/>
      <c r="J10" s="231">
        <f>SUM(J9:J9)</f>
        <v>0</v>
      </c>
      <c r="K10" s="231"/>
      <c r="L10" s="441">
        <f>SUM(L9:M9)</f>
        <v>0</v>
      </c>
      <c r="M10" s="442"/>
      <c r="N10" s="134" t="str">
        <f ca="1">CELL("tipo",L10)</f>
        <v>v</v>
      </c>
      <c r="O10" s="42"/>
      <c r="P10" s="42"/>
      <c r="Q10" s="42"/>
      <c r="R10" s="42"/>
      <c r="S10" s="42"/>
      <c r="T10" s="42"/>
      <c r="U10" s="42"/>
      <c r="V10" s="42"/>
      <c r="W10" s="42"/>
      <c r="X10" s="42"/>
      <c r="Y10" s="42"/>
      <c r="Z10" s="42"/>
      <c r="AA10" s="42"/>
      <c r="AB10" s="42"/>
      <c r="AC10" s="129"/>
    </row>
    <row r="11" spans="3:29" ht="27.75" hidden="1" customHeight="1" thickBot="1" x14ac:dyDescent="0.2">
      <c r="C11" s="434"/>
      <c r="D11" s="435"/>
      <c r="E11" s="435"/>
      <c r="F11" s="436"/>
      <c r="G11" s="230"/>
      <c r="H11" s="230"/>
      <c r="I11" s="443"/>
      <c r="J11" s="444"/>
      <c r="K11" s="444"/>
      <c r="L11" s="444"/>
      <c r="M11" s="444"/>
      <c r="N11" s="444"/>
      <c r="O11" s="444"/>
      <c r="P11" s="444"/>
      <c r="Q11" s="445"/>
      <c r="R11" s="42"/>
      <c r="S11" s="42"/>
      <c r="T11" s="42"/>
      <c r="U11" s="42"/>
      <c r="V11" s="42"/>
      <c r="W11" s="42"/>
      <c r="X11" s="42"/>
      <c r="Y11" s="42"/>
      <c r="Z11" s="42"/>
      <c r="AA11" s="42"/>
      <c r="AB11" s="42"/>
      <c r="AC11" s="129"/>
    </row>
    <row r="12" spans="3:29" ht="19" x14ac:dyDescent="0.15">
      <c r="C12" s="425"/>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7"/>
    </row>
    <row r="13" spans="3:29" ht="12" customHeight="1" x14ac:dyDescent="0.15">
      <c r="C13" s="135"/>
      <c r="D13" s="58"/>
      <c r="E13" s="58"/>
      <c r="F13" s="58"/>
      <c r="G13" s="58"/>
      <c r="H13" s="58"/>
      <c r="I13" s="58"/>
      <c r="J13" s="58"/>
      <c r="K13" s="58"/>
      <c r="L13" s="42"/>
      <c r="M13" s="42"/>
      <c r="N13" s="42"/>
      <c r="O13" s="42"/>
      <c r="P13" s="42"/>
      <c r="Q13" s="42"/>
      <c r="R13" s="42"/>
      <c r="S13" s="42"/>
      <c r="T13" s="42"/>
      <c r="U13" s="42"/>
      <c r="V13" s="42"/>
      <c r="W13" s="42"/>
      <c r="X13" s="42"/>
      <c r="Y13" s="42"/>
      <c r="Z13" s="42"/>
      <c r="AA13" s="42"/>
      <c r="AB13" s="42"/>
      <c r="AC13" s="129"/>
    </row>
    <row r="14" spans="3:29" ht="20" customHeight="1" x14ac:dyDescent="0.15">
      <c r="C14" s="130" t="s">
        <v>61</v>
      </c>
      <c r="D14" s="43"/>
      <c r="E14" s="43"/>
      <c r="F14" s="43"/>
      <c r="G14" s="43"/>
      <c r="H14" s="43"/>
      <c r="I14" s="43"/>
      <c r="J14" s="43"/>
      <c r="K14" s="43"/>
      <c r="L14" s="42"/>
      <c r="M14" s="42"/>
      <c r="N14" s="42"/>
      <c r="O14" s="42"/>
      <c r="P14" s="42"/>
      <c r="Q14" s="42"/>
      <c r="R14" s="42"/>
      <c r="S14" s="42"/>
      <c r="T14" s="42"/>
      <c r="U14" s="42"/>
      <c r="V14" s="42"/>
      <c r="W14" s="42"/>
      <c r="X14" s="42"/>
      <c r="Y14" s="42"/>
      <c r="Z14" s="42"/>
      <c r="AA14" s="42"/>
      <c r="AB14" s="42"/>
      <c r="AC14" s="129"/>
    </row>
    <row r="15" spans="3:29" ht="20" customHeight="1" thickBot="1" x14ac:dyDescent="0.2">
      <c r="C15" s="428"/>
      <c r="D15" s="429"/>
      <c r="E15" s="429"/>
      <c r="F15" s="430" t="s">
        <v>20</v>
      </c>
      <c r="G15" s="430"/>
      <c r="H15" s="43"/>
      <c r="I15" s="43"/>
      <c r="J15" s="43"/>
      <c r="K15" s="136"/>
      <c r="L15" s="42"/>
      <c r="M15" s="42"/>
      <c r="N15" s="42"/>
      <c r="O15" s="42"/>
      <c r="P15" s="42"/>
      <c r="Q15" s="42"/>
      <c r="R15" s="42"/>
      <c r="S15" s="42"/>
      <c r="T15" s="42"/>
      <c r="U15" s="42"/>
      <c r="V15" s="42"/>
      <c r="W15" s="42"/>
      <c r="X15" s="42"/>
      <c r="Y15" s="42"/>
      <c r="Z15" s="42"/>
      <c r="AA15" s="42"/>
      <c r="AB15" s="42"/>
      <c r="AC15" s="129"/>
    </row>
    <row r="16" spans="3:29" ht="12.75" customHeight="1" thickBot="1" x14ac:dyDescent="0.2">
      <c r="C16" s="137" t="s">
        <v>2</v>
      </c>
      <c r="D16" s="69" t="str">
        <f>'4_2'!C6</f>
        <v>mese 1</v>
      </c>
      <c r="E16" s="69" t="str">
        <f>'4_2'!D6</f>
        <v>mese 2</v>
      </c>
      <c r="F16" s="69" t="str">
        <f>'4_2'!E6</f>
        <v>mese 3</v>
      </c>
      <c r="G16" s="69" t="str">
        <f>'4_2'!F6</f>
        <v>mese 4</v>
      </c>
      <c r="H16" s="69" t="str">
        <f>'4_2'!G6</f>
        <v>mese 5</v>
      </c>
      <c r="I16" s="69" t="str">
        <f>'4_2'!H6</f>
        <v>mese 6</v>
      </c>
      <c r="J16" s="69" t="str">
        <f>'4_2'!I6</f>
        <v>mese 7</v>
      </c>
      <c r="K16" s="69" t="str">
        <f>'4_2'!J6</f>
        <v>mese 8</v>
      </c>
      <c r="L16" s="69" t="str">
        <f>'4_2'!K6</f>
        <v>mese 9</v>
      </c>
      <c r="M16" s="69" t="str">
        <f>'4_2'!L6</f>
        <v>mese 10</v>
      </c>
      <c r="N16" s="69" t="str">
        <f>'4_2'!M6</f>
        <v>mese 11</v>
      </c>
      <c r="O16" s="69" t="str">
        <f>'4_2'!N6</f>
        <v>mese 12</v>
      </c>
      <c r="P16" s="69" t="str">
        <f>'4_2'!O6</f>
        <v>mese 13</v>
      </c>
      <c r="Q16" s="69" t="str">
        <f>'4_2'!P6</f>
        <v>mese 14</v>
      </c>
      <c r="R16" s="69" t="str">
        <f>'4_2'!Q6</f>
        <v>mese 15</v>
      </c>
      <c r="S16" s="69" t="str">
        <f>'4_2'!R6</f>
        <v>mese 16</v>
      </c>
      <c r="T16" s="69" t="str">
        <f>'4_2'!S6</f>
        <v>mese 17</v>
      </c>
      <c r="U16" s="69" t="str">
        <f>'4_2'!T6</f>
        <v>mese 18</v>
      </c>
      <c r="V16" s="69" t="str">
        <f>'4_2'!U6</f>
        <v>mese 19</v>
      </c>
      <c r="W16" s="69" t="str">
        <f>'4_2'!V6</f>
        <v>mese 20</v>
      </c>
      <c r="X16" s="69" t="str">
        <f>'4_2'!W6</f>
        <v>mese 21</v>
      </c>
      <c r="Y16" s="69" t="str">
        <f>'4_2'!X6</f>
        <v>mese 22</v>
      </c>
      <c r="Z16" s="69" t="str">
        <f>'4_2'!Y6</f>
        <v>mese 23</v>
      </c>
      <c r="AA16" s="69" t="str">
        <f>'4_2'!Z6</f>
        <v>mese 24</v>
      </c>
      <c r="AB16" s="22" t="s">
        <v>1</v>
      </c>
      <c r="AC16" s="138"/>
    </row>
    <row r="17" spans="3:29" ht="40" customHeight="1" thickBot="1" x14ac:dyDescent="0.2">
      <c r="C17" s="139" t="s">
        <v>14</v>
      </c>
      <c r="D17" s="9">
        <f>'4_2'!C7</f>
        <v>0</v>
      </c>
      <c r="E17" s="9" t="str">
        <f>IF(OR(D17='4_2'!$AA$7,D17=""),"",D17+'4_2'!D7)</f>
        <v/>
      </c>
      <c r="F17" s="9" t="str">
        <f>IF(OR(E17='4_2'!$AA$7,E17=""),"",E17+'4_2'!E7)</f>
        <v/>
      </c>
      <c r="G17" s="9" t="str">
        <f>IF(OR(F17='4_2'!$AA$7,F17=""),"",F17+'4_2'!F7)</f>
        <v/>
      </c>
      <c r="H17" s="9" t="str">
        <f>IF(OR(G17='4_2'!$AA$7,G17=""),"",G17+'4_2'!G7)</f>
        <v/>
      </c>
      <c r="I17" s="9" t="str">
        <f>IF(OR(H17='4_2'!$AA$7,H17=""),"",H17+'4_2'!H7)</f>
        <v/>
      </c>
      <c r="J17" s="9" t="str">
        <f>IF(OR(I17='4_2'!$AA$7,I17=""),"",I17+'4_2'!I7)</f>
        <v/>
      </c>
      <c r="K17" s="9" t="str">
        <f>IF(OR(J17='4_2'!$AA$7,J17=""),"",J17+'4_2'!J7)</f>
        <v/>
      </c>
      <c r="L17" s="9" t="str">
        <f>IF(OR(K17='4_2'!$AA$7,K17=""),"",K17+'4_2'!K7)</f>
        <v/>
      </c>
      <c r="M17" s="9" t="str">
        <f>IF(OR(L17='4_2'!$AA$7,L17=""),"",L17+'4_2'!L7)</f>
        <v/>
      </c>
      <c r="N17" s="9" t="str">
        <f>IF(OR(M17='4_2'!$AA$7,M17=""),"",M17+'4_2'!M7)</f>
        <v/>
      </c>
      <c r="O17" s="9" t="str">
        <f>IF(OR(N17='4_2'!$AA$7,N17=""),"",N17+'4_2'!N7)</f>
        <v/>
      </c>
      <c r="P17" s="9" t="str">
        <f>IF(OR(O17='4_2'!$AA$7,O17=""),"",O17+'4_2'!O7)</f>
        <v/>
      </c>
      <c r="Q17" s="9" t="str">
        <f>IF(OR(P17='4_2'!$AA$7,P17=""),"",P17+'4_2'!P7)</f>
        <v/>
      </c>
      <c r="R17" s="9" t="str">
        <f>IF(OR(Q17='4_2'!$AA$7,Q17=""),"",Q17+'4_2'!Q7)</f>
        <v/>
      </c>
      <c r="S17" s="9" t="str">
        <f>IF(OR(R17='4_2'!$AA$7,R17=""),"",R17+'4_2'!R7)</f>
        <v/>
      </c>
      <c r="T17" s="9" t="str">
        <f>IF(OR(S17='4_2'!$AA$7,S17=""),"",S17+'4_2'!S7)</f>
        <v/>
      </c>
      <c r="U17" s="9" t="str">
        <f>IF(OR(T17='4_2'!$AA$7,T17=""),"",T17+'4_2'!T7)</f>
        <v/>
      </c>
      <c r="V17" s="9" t="str">
        <f>IF(OR(U17='4_2'!$AA$7,U17=""),"",U17+'4_2'!U7)</f>
        <v/>
      </c>
      <c r="W17" s="9" t="str">
        <f>IF(OR(V17='4_2'!$AA$7,V17=""),"",V17+'4_2'!V7)</f>
        <v/>
      </c>
      <c r="X17" s="9" t="str">
        <f>IF(OR(W17='4_2'!$AA$7,W17=""),"",W17+'4_2'!W7)</f>
        <v/>
      </c>
      <c r="Y17" s="9" t="str">
        <f>IF(OR(X17='4_2'!$AA$7,X17=""),"",X17+'4_2'!X7)</f>
        <v/>
      </c>
      <c r="Z17" s="9" t="str">
        <f>IF(OR(Y17='4_2'!$AA$7,Y17=""),"",Y17+'4_2'!Y7)</f>
        <v/>
      </c>
      <c r="AA17" s="9" t="str">
        <f>IF(OR(Z17='4_2'!$AA$7,Z17=""),"",Z17+'4_2'!Z7)</f>
        <v/>
      </c>
      <c r="AB17" s="10"/>
      <c r="AC17" s="138"/>
    </row>
    <row r="18" spans="3:29" ht="40" customHeight="1" thickBot="1" x14ac:dyDescent="0.2">
      <c r="C18" s="139" t="s">
        <v>13</v>
      </c>
      <c r="D18" s="11" t="str">
        <f>IF('4_2'!$AA$7=0,"",D17/'4_2'!$AA$7)</f>
        <v/>
      </c>
      <c r="E18" s="11" t="str">
        <f>IF(OR('4_2'!$AA$7=0,D18=100%,D18=""),"",E17/'4_2'!$AA$7)</f>
        <v/>
      </c>
      <c r="F18" s="11" t="str">
        <f>IF(OR('4_2'!$AA$7=0,E18=100%,E18=""),"",F17/'4_2'!$AA$7)</f>
        <v/>
      </c>
      <c r="G18" s="11" t="str">
        <f>IF(OR('4_2'!$AA$7=0,F18=100%,F18=""),"",G17/'4_2'!$AA$7)</f>
        <v/>
      </c>
      <c r="H18" s="11" t="str">
        <f>IF(OR('4_2'!$AA$7=0,G18=100%,G18=""),"",H17/'4_2'!$AA$7)</f>
        <v/>
      </c>
      <c r="I18" s="11" t="str">
        <f>IF(OR('4_2'!$AA$7=0,H18=100%,H18=""),"",I17/'4_2'!$AA$7)</f>
        <v/>
      </c>
      <c r="J18" s="11" t="str">
        <f>IF(OR('4_2'!$AA$7=0,I18=100%,I18=""),"",J17/'4_2'!$AA$7)</f>
        <v/>
      </c>
      <c r="K18" s="11" t="str">
        <f>IF(OR('4_2'!$AA$7=0,J18=100%,J18=""),"",K17/'4_2'!$AA$7)</f>
        <v/>
      </c>
      <c r="L18" s="11" t="str">
        <f>IF(OR('4_2'!$AA$7=0,K18=100%,K18=""),"",L17/'4_2'!$AA$7)</f>
        <v/>
      </c>
      <c r="M18" s="11" t="str">
        <f>IF(OR('4_2'!$AA$7=0,L18=100%,L18=""),"",M17/'4_2'!$AA$7)</f>
        <v/>
      </c>
      <c r="N18" s="11" t="str">
        <f>IF(OR('4_2'!$AA$7=0,M18=100%,M18=""),"",N17/'4_2'!$AA$7)</f>
        <v/>
      </c>
      <c r="O18" s="11" t="str">
        <f>IF(OR('4_2'!$AA$7=0,N18=100%,N18=""),"",O17/'4_2'!$AA$7)</f>
        <v/>
      </c>
      <c r="P18" s="11" t="str">
        <f>IF(OR('4_2'!$AA$7=0,O18=100%,O18=""),"",P17/'4_2'!$AA$7)</f>
        <v/>
      </c>
      <c r="Q18" s="11" t="str">
        <f>IF(OR('4_2'!$AA$7=0,P18=100%,P18=""),"",Q17/'4_2'!$AA$7)</f>
        <v/>
      </c>
      <c r="R18" s="11" t="str">
        <f>IF(OR('4_2'!$AA$7=0,Q18=100%,Q18=""),"",R17/'4_2'!$AA$7)</f>
        <v/>
      </c>
      <c r="S18" s="11" t="str">
        <f>IF(OR('4_2'!$AA$7=0,R18=100%,R18=""),"",S17/'4_2'!$AA$7)</f>
        <v/>
      </c>
      <c r="T18" s="11" t="str">
        <f>IF(OR('4_2'!$AA$7=0,S18=100%,S18=""),"",T17/'4_2'!$AA$7)</f>
        <v/>
      </c>
      <c r="U18" s="11" t="str">
        <f>IF(OR('4_2'!$AA$7=0,T18=100%,T18=""),"",U17/'4_2'!$AA$7)</f>
        <v/>
      </c>
      <c r="V18" s="11" t="str">
        <f>IF(OR('4_2'!$AA$7=0,U18=100%,U18=""),"",V17/'4_2'!$AA$7)</f>
        <v/>
      </c>
      <c r="W18" s="11" t="str">
        <f>IF(OR('4_2'!$AA$7=0,V18=100%,V18=""),"",W17/'4_2'!$AA$7)</f>
        <v/>
      </c>
      <c r="X18" s="11" t="str">
        <f>IF(OR('4_2'!$AA$7=0,W18=100%,W18=""),"",X17/'4_2'!$AA$7)</f>
        <v/>
      </c>
      <c r="Y18" s="11" t="str">
        <f>IF(OR('4_2'!$AA$7=0,X18=100%,X18=""),"",Y17/'4_2'!$AA$7)</f>
        <v/>
      </c>
      <c r="Z18" s="11" t="str">
        <f>IF(OR('4_2'!$AA$7=0,Y18=100%,Y18=""),"",Z17/'4_2'!$AA$7)</f>
        <v/>
      </c>
      <c r="AA18" s="11" t="str">
        <f>IF(OR('4_2'!$AA$7=0,Z18=100%,Z18=""),"",AA17/'4_2'!$AA$7)</f>
        <v/>
      </c>
      <c r="AB18" s="12"/>
      <c r="AC18" s="138"/>
    </row>
    <row r="19" spans="3:29" ht="40" customHeight="1" thickBot="1" x14ac:dyDescent="0.2">
      <c r="C19" s="140" t="s">
        <v>30</v>
      </c>
      <c r="D19" s="20" t="str">
        <f ca="1">IF('5'!N10&lt;&gt;"v","",IF(OR('4_2'!AA7=0,INFO_1!D12&lt;&gt;1),"",IF(D18=Elenco!P7,$L$10,Elenco!L7*$L$10)))</f>
        <v/>
      </c>
      <c r="E19" s="20" t="str">
        <f ca="1">IF('5'!$N$10&lt;&gt;"v","",IF(OR(INFO_1!$D$12&lt;&gt;1,'4_2'!$AA$7=0),"",IF(AND(E18=100%,D21=0),$L$10,IF(E18=Elenco!$P$7,(Elenco!$O$7*$L$10),IF(AND(E18&gt;=Elenco!$N$7,D21&gt;0,D21&lt;($L$10*90%)),(Elenco!$M$7*$L$10),0)))))</f>
        <v/>
      </c>
      <c r="F19" s="20" t="str">
        <f ca="1">IF('5'!$N$10&lt;&gt;"v","",IF(OR(INFO_1!$D$12&lt;&gt;1,'4_2'!$AA$7=0),"",IF(AND(F18=100%,E21=0),$L$10,IF(F18=Elenco!$P$7,(Elenco!$O$7*$L$10),IF(AND(F18&gt;=Elenco!$N$7,E21&gt;0,E21&lt;($L$10*90%)),(Elenco!$M$7*$L$10),0)))))</f>
        <v/>
      </c>
      <c r="G19" s="20" t="str">
        <f ca="1">IF('5'!$N$10&lt;&gt;"v","",IF(OR(INFO_1!$D$12&lt;&gt;1,'4_2'!$AA$7=0),"",IF(AND(G18=100%,F21=0),$L$10,IF(G18=Elenco!$P$7,(Elenco!$O$7*$L$10),IF(AND(G18&gt;=Elenco!$N$7,F21&gt;0,F21&lt;($L$10*90%)),(Elenco!$M$7*$L$10),0)))))</f>
        <v/>
      </c>
      <c r="H19" s="20" t="str">
        <f ca="1">IF('5'!$N$10&lt;&gt;"v","",IF(OR(INFO_1!$D$12&lt;&gt;1,'4_2'!$AA$7=0),"",IF(AND(H18=100%,G21=0),$L$10,IF(H18=Elenco!$P$7,(Elenco!$O$7*$L$10),IF(AND(H18&gt;=Elenco!$N$7,G21&gt;0,G21&lt;($L$10*90%)),(Elenco!$M$7*$L$10),0)))))</f>
        <v/>
      </c>
      <c r="I19" s="20" t="str">
        <f ca="1">IF('5'!$N$10&lt;&gt;"v","",IF(OR(INFO_1!$D$12&lt;&gt;1,'4_2'!$AA$7=0),"",IF(AND(I18=100%,H21=0),$L$10,IF(I18=Elenco!$P$7,(Elenco!$O$7*$L$10),IF(AND(I18&gt;=Elenco!$N$7,H21&gt;0,H21&lt;($L$10*90%)),(Elenco!$M$7*$L$10),0)))))</f>
        <v/>
      </c>
      <c r="J19" s="20" t="str">
        <f ca="1">IF('5'!$N$10&lt;&gt;"v","",IF(OR(INFO_1!$D$12&lt;&gt;1,'4_2'!$AA$7=0),"",IF(AND(J18=100%,I21=0),$L$10,IF(J18=Elenco!$P$7,(Elenco!$O$7*$L$10),IF(AND(J18&gt;=Elenco!$N$7,I21&gt;0,I21&lt;($L$10*90%)),(Elenco!$M$7*$L$10),0)))))</f>
        <v/>
      </c>
      <c r="K19" s="20" t="str">
        <f ca="1">IF('5'!$N$10&lt;&gt;"v","",IF(OR(INFO_1!$D$12&lt;&gt;1,'4_2'!$AA$7=0),"",IF(AND(K18=100%,J21=0),$L$10,IF(K18=Elenco!$P$7,(Elenco!$O$7*$L$10),IF(AND(K18&gt;=Elenco!$N$7,J21&gt;0,J21&lt;($L$10*90%)),(Elenco!$M$7*$L$10),0)))))</f>
        <v/>
      </c>
      <c r="L19" s="20" t="str">
        <f ca="1">IF('5'!$N$10&lt;&gt;"v","",IF(OR(INFO_1!$D$12&lt;&gt;1,'4_2'!$AA$7=0),"",IF(AND(L18=100%,K21=0),$L$10,IF(L18=Elenco!$P$7,(Elenco!$O$7*$L$10),IF(AND(L18&gt;=Elenco!$N$7,K21&gt;0,K21&lt;($L$10*90%)),(Elenco!$M$7*$L$10),0)))))</f>
        <v/>
      </c>
      <c r="M19" s="20" t="str">
        <f ca="1">IF('5'!$N$10&lt;&gt;"v","",IF(OR(INFO_1!$D$12&lt;&gt;1,'4_2'!$AA$7=0),"",IF(AND(M18=100%,L21=0),$L$10,IF(M18=Elenco!$P$7,(Elenco!$O$7*$L$10),IF(AND(M18&gt;=Elenco!$N$7,L21&gt;0,L21&lt;($L$10*90%)),(Elenco!$M$7*$L$10),0)))))</f>
        <v/>
      </c>
      <c r="N19" s="20" t="str">
        <f ca="1">IF('5'!$N$10&lt;&gt;"v","",IF(OR(INFO_1!$D$12&lt;&gt;1,'4_2'!$AA$7=0),"",IF(AND(N18=100%,M21=0),$L$10,IF(N18=Elenco!$P$7,(Elenco!$O$7*$L$10),IF(AND(N18&gt;=Elenco!$N$7,M21&gt;0,M21&lt;($L$10*90%)),(Elenco!$M$7*$L$10),0)))))</f>
        <v/>
      </c>
      <c r="O19" s="20" t="str">
        <f ca="1">IF('5'!$N$10&lt;&gt;"v","",IF(OR(INFO_1!$D$12&lt;&gt;1,'4_2'!$AA$7=0),"",IF(AND(O18=100%,N21=0),$L$10,IF(O18=Elenco!$P$7,(Elenco!$O$7*$L$10),IF(AND(O18&gt;=Elenco!$N$7,N21&gt;0,N21&lt;($L$10*90%)),(Elenco!$M$7*$L$10),0)))))</f>
        <v/>
      </c>
      <c r="P19" s="20" t="str">
        <f ca="1">IF('5'!$N$10&lt;&gt;"v","",IF(OR(INFO_1!$D$12&lt;&gt;1,'4_2'!$AA$7=0),"",IF(AND(P18=100%,O21=0),$L$10,IF(P18=Elenco!$P$7,(Elenco!$O$7*$L$10),IF(AND(P18&gt;=Elenco!$N$7,O21&gt;0,O21&lt;($L$10*90%)),(Elenco!$M$7*$L$10),0)))))</f>
        <v/>
      </c>
      <c r="Q19" s="20" t="str">
        <f ca="1">IF('5'!$N$10&lt;&gt;"v","",IF(OR(INFO_1!$D$12&lt;&gt;1,'4_2'!$AA$7=0),"",IF(AND(Q18=100%,P21=0),$L$10,IF(Q18=Elenco!$P$7,(Elenco!$O$7*$L$10),IF(AND(Q18&gt;=Elenco!$N$7,P21&gt;0,P21&lt;($L$10*90%)),(Elenco!$M$7*$L$10),0)))))</f>
        <v/>
      </c>
      <c r="R19" s="20" t="str">
        <f ca="1">IF('5'!$N$10&lt;&gt;"v","",IF(OR(INFO_1!$D$12&lt;&gt;1,'4_2'!$AA$7=0),"",IF(AND(R18=100%,Q21=0),$L$10,IF(R18=Elenco!$P$7,(Elenco!$O$7*$L$10),IF(AND(R18&gt;=Elenco!$N$7,Q21&gt;0,Q21&lt;($L$10*90%)),(Elenco!$M$7*$L$10),0)))))</f>
        <v/>
      </c>
      <c r="S19" s="20" t="str">
        <f ca="1">IF('5'!$N$10&lt;&gt;"v","",IF(OR(INFO_1!$D$12&lt;&gt;1,'4_2'!$AA$7=0),"",IF(AND(S18=100%,R21=0),$L$10,IF(S18=Elenco!$P$7,(Elenco!$O$7*$L$10),IF(AND(S18&gt;=Elenco!$N$7,R21&gt;0,R21&lt;($L$10*90%)),(Elenco!$M$7*$L$10),0)))))</f>
        <v/>
      </c>
      <c r="T19" s="20" t="str">
        <f ca="1">IF('5'!$N$10&lt;&gt;"v","",IF(OR(INFO_1!$D$12&lt;&gt;1,'4_2'!$AA$7=0),"",IF(AND(T18=100%,S21=0),$L$10,IF(T18=Elenco!$P$7,(Elenco!$O$7*$L$10),IF(AND(T18&gt;=Elenco!$N$7,S21&gt;0,S21&lt;($L$10*90%)),(Elenco!$M$7*$L$10),0)))))</f>
        <v/>
      </c>
      <c r="U19" s="20" t="str">
        <f ca="1">IF('5'!$N$10&lt;&gt;"v","",IF(OR(INFO_1!$D$12&lt;&gt;1,'4_2'!$AA$7=0),"",IF(AND(U18=100%,T21=0),$L$10,IF(U18=Elenco!$P$7,(Elenco!$O$7*$L$10),IF(AND(U18&gt;=Elenco!$N$7,T21&gt;0,T21&lt;($L$10*90%)),(Elenco!$M$7*$L$10),0)))))</f>
        <v/>
      </c>
      <c r="V19" s="20" t="str">
        <f ca="1">IF('5'!$N$10&lt;&gt;"v","",IF(OR(INFO_1!$D$12&lt;&gt;1,'4_2'!$AA$7=0),"",IF(AND(V18=100%,U21=0),$L$10,IF(V18=Elenco!$P$7,(Elenco!$O$7*$L$10),IF(AND(V18&gt;=Elenco!$N$7,U21&gt;0,U21&lt;($L$10*90%)),(Elenco!$M$7*$L$10),0)))))</f>
        <v/>
      </c>
      <c r="W19" s="20" t="str">
        <f ca="1">IF('5'!$N$10&lt;&gt;"v","",IF(OR(INFO_1!$D$12&lt;&gt;1,'4_2'!$AA$7=0),"",IF(AND(W18=100%,V21=0),$L$10,IF(W18=Elenco!$P$7,(Elenco!$O$7*$L$10),IF(AND(W18&gt;=Elenco!$N$7,V21&gt;0,V21&lt;($L$10*90%)),(Elenco!$M$7*$L$10),0)))))</f>
        <v/>
      </c>
      <c r="X19" s="20" t="str">
        <f ca="1">IF('5'!$N$10&lt;&gt;"v","",IF(OR(INFO_1!$D$12&lt;&gt;1,'4_2'!$AA$7=0),"",IF(AND(X18=100%,W21=0),$L$10,IF(X18=Elenco!$P$7,(Elenco!$O$7*$L$10),IF(AND(X18&gt;=Elenco!$N$7,W21&gt;0,W21&lt;($L$10*90%)),(Elenco!$M$7*$L$10),0)))))</f>
        <v/>
      </c>
      <c r="Y19" s="20" t="str">
        <f ca="1">IF('5'!$N$10&lt;&gt;"v","",IF(OR(INFO_1!$D$12&lt;&gt;1,'4_2'!$AA$7=0),"",IF(AND(Y18=100%,X21=0),$L$10,IF(Y18=Elenco!$P$7,(Elenco!$O$7*$L$10),IF(AND(Y18&gt;=Elenco!$N$7,X21&gt;0,X21&lt;($L$10*90%)),(Elenco!$M$7*$L$10),0)))))</f>
        <v/>
      </c>
      <c r="Z19" s="20" t="str">
        <f ca="1">IF('5'!$N$10&lt;&gt;"v","",IF(OR(INFO_1!$D$12&lt;&gt;1,'4_2'!$AA$7=0),"",IF(AND(Z18=100%,Y21=0),$L$10,IF(Z18=Elenco!$P$7,(Elenco!$O$7*$L$10),IF(AND(Z18&gt;=Elenco!$N$7,Y21&gt;0,Y21&lt;($L$10*90%)),(Elenco!$M$7*$L$10),0)))))</f>
        <v/>
      </c>
      <c r="AA19" s="20" t="str">
        <f ca="1">IF('5'!$N$10&lt;&gt;"v","",IF(OR(INFO_1!$D$12&lt;&gt;1,'4_2'!$AA$7=0),"",IF(AND(AA18=100%,Z21=0),$L$10,IF(AA18=Elenco!$P$7,(Elenco!$O$7*$L$10),IF(AND(AA18&gt;=Elenco!$N$7,Z21&gt;0,Z21&lt;($L$10*90%)),(Elenco!$M$7*$L$10),0)))))</f>
        <v/>
      </c>
      <c r="AB19" s="21">
        <f ca="1">SUM(D19:AA19)</f>
        <v>0</v>
      </c>
      <c r="AC19" s="141" t="str">
        <f ca="1">IF(INFO_1!D12=2,"",IF(AND(INFO_1!D12=1,L10&gt;0,AB19=L10),"OK","Check"))</f>
        <v>Check</v>
      </c>
    </row>
    <row r="20" spans="3:29" ht="40" customHeight="1" thickBot="1" x14ac:dyDescent="0.2">
      <c r="C20" s="140" t="s">
        <v>31</v>
      </c>
      <c r="D20" s="20" t="str">
        <f ca="1">IF('5'!N10&lt;&gt;"v","",IF(OR(INFO_1!$D$12&lt;&gt;2,'4_2'!$AA$7=0),"",IF(AND(D18&gt;=40%,D18&lt;90%),(40%*L10),IF(D18=100%,L10,IF(D18&gt;=90%,(90%*L10),0)))))</f>
        <v/>
      </c>
      <c r="E20" s="20" t="str">
        <f ca="1">IF('5'!N10&lt;&gt;"v","",IF(OR(INFO_1!$D$12&lt;&gt;2,'4_2'!$AA$7=0),"",IF(AND(E18=100%,D21=(90%*L10)),(10%*L10),IF(AND(E18=100%,D21=(40%*L10)),(60%*L10),IF(AND(E18=100%,D21=0),L10,IF(AND(E18&gt;=90%,E18&lt;100%,D21=0),(90%*L10),IF(AND(E18&gt;=40%,E18&lt;90%,D21&lt;(40%*L10)),(40%*L10),IF(AND(E18&gt;=90%,E18&lt;100%,D21=(40%*L10)),(50%*L10),0))))))))</f>
        <v/>
      </c>
      <c r="F20" s="20" t="str">
        <f ca="1">IF('5'!N10&lt;&gt;"v","",IF(OR(INFO_1!$D$12&lt;&gt;2,'4_2'!$AA$7=0),"",IF(AND(F18=100%,E21=(90%*L10)),(10%*L10),IF(AND(F18=100%,E21=(40%*L10)),(60%*L10),IF(AND(F18=100%,E21=0),L10,IF(AND(F18&gt;=90%,F18&lt;100%,E21=0),(90%*L10),IF(AND(F18&gt;=40%,F18&lt;90%,E21&lt;(40%*L10)),(40%*L10),IF(AND(F18&gt;=90%,F18&lt;100%,E21=(40%*L10)),(50%*L10),0))))))))</f>
        <v/>
      </c>
      <c r="G20" s="20" t="str">
        <f ca="1">IF('5'!N10&lt;&gt;"v","",IF(OR(INFO_1!$D$12&lt;&gt;2,'4_2'!$AA$7=0),"",IF(AND(G18=100%,F21=(90%*L10)),(10%*L10),IF(AND(G18=100%,F21=(40%*L10)),(60%*L10),IF(AND(G18=100%,F21=0),L10,IF(AND(G18&gt;=90%,G18&lt;100%,F21=0),(90%*L10),IF(AND(G18&gt;=40%,G18&lt;90%,F21&lt;(40%*L10)),(40%*L10),IF(AND(G18&gt;=90%,G18&lt;100%,F21=(40%*L10)),(50%*L10),0))))))))</f>
        <v/>
      </c>
      <c r="H20" s="20" t="str">
        <f ca="1">IF('5'!N10&lt;&gt;"v","",IF(OR(INFO_1!$D$12&lt;&gt;2,'4_2'!$AA$7=0),"",IF(AND(H18=100%,G21=(90%*L10)),(10%*L10),IF(AND(H18=100%,G21=(40%*L10)),(60%*L10),IF(AND(H18=100%,G21=0),L10,IF(AND(H18&gt;=90%,H18&lt;100%,G21=0),(90%*L10),IF(AND(H18&gt;=40%,H18&lt;90%,G21&lt;(40%*L10)),(40%*L10),IF(AND(H18&gt;=90%,H18&lt;100%,G21=(40%*L10)),(50%*L10),0))))))))</f>
        <v/>
      </c>
      <c r="I20" s="20" t="str">
        <f ca="1">IF('5'!N10&lt;&gt;"v","",IF(OR(INFO_1!$D$12&lt;&gt;2,'4_2'!$AA$7=0),"",IF(AND(I18=100%,H21=(90%*L10)),(10%*L10),IF(AND(I18=100%,H21=(40%*L10)),(60%*L10),IF(AND(I18=100%,H21=0),L10,IF(AND(I18&gt;=90%,I18&lt;100%,H21=0),(90%*L10),IF(AND(I18&gt;=40%,I18&lt;90%,H21&lt;(40%*L10)),(40%*L10),IF(AND(I18&gt;=90%,I18&lt;100%,H21=(40%*L10)),(50%*L10),0))))))))</f>
        <v/>
      </c>
      <c r="J20" s="20" t="str">
        <f ca="1">IF('5'!N10&lt;&gt;"v","",IF(OR(INFO_1!$D$12&lt;&gt;2,'4_2'!$AA$7=0),"",IF(AND(J18=100%,I21=(90%*L10)),(10%*L10),IF(AND(J18=100%,I21=(40%*L10)),(60%*L10),IF(AND(J18=100%,I21=0),L10,IF(AND(J18&gt;=90%,J18&lt;100%,I21=0),(90%*L10),IF(AND(J18&gt;=40%,J18&lt;90%,I21&lt;(40%*L10)),(40%*L10),IF(AND(J18&gt;=90%,J18&lt;100%,I21=(40%*L10)),(50%*L10),0))))))))</f>
        <v/>
      </c>
      <c r="K20" s="20" t="str">
        <f ca="1">IF('5'!N10&lt;&gt;"v","",IF(OR(INFO_1!$D$12&lt;&gt;2,'4_2'!$AA$7=0),"",IF(AND(K18=100%,J21=(90%*L10)),(10%*L10),IF(AND(K18=100%,J21=(40%*L10)),(60%*L10),IF(AND(K18=100%,J21=0),L10,IF(AND(K18&gt;=90%,K18&lt;100%,J21=0),(90%*L10),IF(AND(K18&gt;=40%,K18&lt;90%,J21&lt;(40%*L10)),(40%*L10),IF(AND(K18&gt;=90%,K18&lt;100%,J21=(40%*L10)),(50%*L10),0))))))))</f>
        <v/>
      </c>
      <c r="L20" s="20" t="str">
        <f ca="1">IF('5'!N10&lt;&gt;"v","",IF(OR(INFO_1!$D$12&lt;&gt;2,'4_2'!$AA$7=0),"",IF(AND(L18=100%,K21=(90%*L10)),(10%*L10),IF(AND(L18=100%,K21=(40%*L10)),(60%*L10),IF(AND(L18=100%,K21=0),L10,IF(AND(L18&gt;=90%,L18&lt;100%,K21=0),(90%*L10),IF(AND(L18&gt;=40%,L18&lt;90%,K21&lt;(40%*L10)),(40%*L10),IF(AND(L18&gt;=90%,L18&lt;100%,K21=(40%*L10)),(50%*L10),0))))))))</f>
        <v/>
      </c>
      <c r="M20" s="20" t="str">
        <f ca="1">IF('5'!N10&lt;&gt;"v","",IF(OR(INFO_1!$D$12&lt;&gt;2,'4_2'!$AA$7=0),"",IF(AND(M18=100%,L21=(90%*L10)),(10%*L10),IF(AND(M18=100%,L21=(40%*L10)),(60%*L10),IF(AND(M18=100%,L21=0),L10,IF(AND(M18&gt;=90%,M18&lt;100%,L21=0),(90%*L10),IF(AND(M18&gt;=40%,M18&lt;90%,L21&lt;(40%*L10)),(40%*L10),IF(AND(M18&gt;=90%,M18&lt;100%,L21=(40%*L10)),(50%*L10),0))))))))</f>
        <v/>
      </c>
      <c r="N20" s="20" t="str">
        <f ca="1">IF('5'!N10&lt;&gt;"v","",IF(OR(INFO_1!$D$12&lt;&gt;2,'4_2'!$AA$7=0),"",IF(AND(N18=100%,M21=(90%*L10)),(10%*L10),IF(AND(N18=100%,M21=(40%*L10)),(60%*L10),IF(AND(N18=100%,M21=0),L10,IF(AND(N18&gt;=90%,N18&lt;100%,M21=0),(90%*L10),IF(AND(N18&gt;=40%,N18&lt;90%,M21&lt;(40%*L10)),(40%*L10),IF(AND(N18&gt;=90%,N18&lt;100%,M21=(40%*L10)),(50%*L10),0))))))))</f>
        <v/>
      </c>
      <c r="O20" s="20" t="str">
        <f ca="1">IF('5'!N10&lt;&gt;"v","",IF(OR(INFO_1!$D$12&lt;&gt;2,'4_2'!$AA$7=0),"",IF(AND(O18=100%,N21=(90%*L10)),(10%*L10),IF(AND(O18=100%,N21=(40%*L10)),(60%*L10),IF(AND(O18=100%,N21=0),L10,IF(AND(O18&gt;=90%,O18&lt;100%,N21=0),(90%*L10),IF(AND(O18&gt;=40%,O18&lt;90%,N21&lt;(40%*L10)),(40%*L10),IF(AND(O18&gt;=90%,O18&lt;100%,N21=(40%*L10)),(50%*L10),0))))))))</f>
        <v/>
      </c>
      <c r="P20" s="20" t="str">
        <f ca="1">IF('5'!N10&lt;&gt;"v","",IF(OR(INFO_1!$D$12&lt;&gt;2,'4_2'!$AA$7=0),"",IF(AND(P18=100%,O21=(90%*L10)),(10%*L10),IF(AND(P18=100%,O21=(40%*L10)),(60%*L10),IF(AND(P18=100%,O21=0),L10,IF(AND(P18&gt;=90%,P18&lt;100%,O21=0),(90%*L10),IF(AND(P18&gt;=40%,P18&lt;90%,O21&lt;(40%*L10)),(40%*L10),IF(AND(P18&gt;=90%,P18&lt;100%,O21=(40%*L10)),(50%*L10),0))))))))</f>
        <v/>
      </c>
      <c r="Q20" s="20" t="str">
        <f ca="1">IF('5'!N10&lt;&gt;"v","",IF(OR(INFO_1!$D$12&lt;&gt;2,'4_2'!$AA$7=0),"",IF(AND(Q18=100%,P21=(90%*L10)),(10%*L10),IF(AND(Q18=100%,P21=(40%*L10)),(60%*L10),IF(AND(Q18=100%,P21=0),L10,IF(AND(Q18&gt;=90%,Q18&lt;100%,P21=0),(90%*L10),IF(AND(Q18&gt;=40%,Q18&lt;90%,P21&lt;(40%*L10)),(40%*L10),IF(AND(Q18&gt;=90%,Q18&lt;100%,P21=(40%*L10)),(50%*L10),0))))))))</f>
        <v/>
      </c>
      <c r="R20" s="20" t="str">
        <f ca="1">IF('5'!N10&lt;&gt;"v","",IF(OR(INFO_1!$D$12&lt;&gt;2,'4_2'!$AA$7=0),"",IF(AND(R18=100%,Q21=(90%*L10)),(10%*L10),IF(AND(R18=100%,Q21=(40%*L10)),(60%*L10),IF(AND(R18=100%,Q21=0),L10,IF(AND(R18&gt;=90%,R18&lt;100%,Q21=0),(90%*L10),IF(AND(R18&gt;=40%,R18&lt;90%,Q21&lt;(40%*L10)),(40%*L10),IF(AND(R18&gt;=90%,R18&lt;100%,Q21=(40%*L10)),(50%*L10),0))))))))</f>
        <v/>
      </c>
      <c r="S20" s="20" t="str">
        <f ca="1">IF('5'!N10&lt;&gt;"v","",IF(OR(INFO_1!$D$12&lt;&gt;2,'4_2'!$AA$7=0),"",IF(AND(S18=100%,R21=(90%*L10)),(10%*L10),IF(AND(S18=100%,R21=(40%*L10)),(60%*L10),IF(AND(S18=100%,R21=0),L10,IF(AND(S18&gt;=90%,S18&lt;100%,R21=0),(90%*L10),IF(AND(S18&gt;=40%,S18&lt;90%,R21&lt;(40%*L10)),(40%*L10),IF(AND(S18&gt;=90%,S18&lt;100%,R21=(40%*L10)),(50%*L10),0))))))))</f>
        <v/>
      </c>
      <c r="T20" s="20" t="str">
        <f ca="1">IF('5'!N10&lt;&gt;"v","",IF(OR(INFO_1!$D$12&lt;&gt;2,'4_2'!$AA$7=0),"",IF(AND(T18=100%,S21=(90%*L10)),(10%*L10),IF(AND(T18=100%,S21=(40%*L10)),(60%*L10),IF(AND(T18=100%,S21=0),L10,IF(AND(T18&gt;=90%,T18&lt;100%,S21=0),(90%*L10),IF(AND(T18&gt;=40%,T18&lt;90%,S21&lt;(40%*L10)),(40%*L10),IF(AND(T18&gt;=90%,T18&lt;100%,S21=(40%*L10)),(50%*L10),0))))))))</f>
        <v/>
      </c>
      <c r="U20" s="20" t="str">
        <f ca="1">IF('5'!N10&lt;&gt;"v","",IF(OR(INFO_1!$D$12&lt;&gt;2,'4_2'!$AA$7=0),"",IF(AND(U18=100%,T21=(90%*L10)),(10%*L10),IF(AND(U18=100%,T21=(40%*L10)),(60%*L10),IF(AND(U18=100%,T21=0),L10,IF(AND(U18&gt;=90%,U18&lt;100%,T21=0),(90%*L10),IF(AND(U18&gt;=40%,U18&lt;90%,T21&lt;(40%*L10)),(40%*L10),IF(AND(U18&gt;=90%,U18&lt;100%,T21=(40%*L10)),(50%*L10),0))))))))</f>
        <v/>
      </c>
      <c r="V20" s="20" t="str">
        <f ca="1">IF('5'!N10&lt;&gt;"v","",IF(OR(INFO_1!$D$12&lt;&gt;2,'4_2'!$AA$7=0),"",IF(AND(V18=100%,U21=(90%*L10)),(10%*L10),IF(AND(V18=100%,U21=(40%*L10)),(60%*L10),IF(AND(V18=100%,U21=0),L10,IF(AND(V18&gt;=90%,V18&lt;100%,U21=0),(90%*L10),IF(AND(V18&gt;=40%,V18&lt;90%,U21&lt;(40%*L10)),(40%*L10),IF(AND(V18&gt;=90%,V18&lt;100%,U21=(40%*L10)),(50%*L10),0))))))))</f>
        <v/>
      </c>
      <c r="W20" s="20" t="str">
        <f ca="1">IF('5'!N10&lt;&gt;"v","",IF(OR(INFO_1!$D$12&lt;&gt;2,'4_2'!$AA$7=0),"",IF(AND(W18=100%,V21=(90%*L10)),(10%*L10),IF(AND(W18=100%,V21=(40%*L10)),(60%*L10),IF(AND(W18=100%,V21=0),L10,IF(AND(W18&gt;=90%,W18&lt;100%,V21=0),(90%*L10),IF(AND(W18&gt;=40%,W18&lt;90%,V21&lt;(40%*L10)),(40%*L10),IF(AND(W18&gt;=90%,W18&lt;100%,V21=(40%*L10)),(50%*L10),0))))))))</f>
        <v/>
      </c>
      <c r="X20" s="20" t="str">
        <f ca="1">IF('5'!N10&lt;&gt;"v","",IF(OR(INFO_1!$D$12&lt;&gt;2,'4_2'!$AA$7=0),"",IF(AND(X18=100%,W21=(90%*L10)),(10%*L10),IF(AND(X18=100%,W21=(40%*L10)),(60%*L10),IF(AND(X18=100%,W21=0),L10,IF(AND(X18&gt;=90%,X18&lt;100%,W21=0),(90%*L10),IF(AND(X18&gt;=40%,X18&lt;90%,W21&lt;(40%*L10)),(40%*L10),IF(AND(X18&gt;=90%,X18&lt;100%,W21=(40%*L10)),(50%*L10),0))))))))</f>
        <v/>
      </c>
      <c r="Y20" s="20" t="str">
        <f ca="1">IF('5'!N10&lt;&gt;"v","",IF(OR(INFO_1!$D$12&lt;&gt;2,'4_2'!$AA$7=0),"",IF(AND(Y18=100%,X21=(90%*L10)),(10%*L10),IF(AND(Y18=100%,X21=(40%*L10)),(60%*L10),IF(AND(Y18=100%,X21=0),L10,IF(AND(Y18&gt;=90%,Y18&lt;100%,X21=0),(90%*L10),IF(AND(Y18&gt;=40%,Y18&lt;90%,X21&lt;(40%*L10)),(40%*L10),IF(AND(Y18&gt;=90%,Y18&lt;100%,X21=(40%*L10)),(50%*L10),0))))))))</f>
        <v/>
      </c>
      <c r="Z20" s="20" t="str">
        <f ca="1">IF('5'!N10&lt;&gt;"v","",IF(OR(INFO_1!$D$12&lt;&gt;2,'4_2'!$AA$7=0),"",IF(AND(Z18=100%,Y21=(90%*L10)),(10%*L10),IF(AND(Z18=100%,Y21=(40%*L10)),(60%*L10),IF(AND(Z18=100%,Y21=0),L10,IF(AND(Z18&gt;=90%,Z18&lt;100%,Y21=0),(90%*L10),IF(AND(Z18&gt;=40%,Z18&lt;90%,Y21&lt;(40%*L10)),(40%*L10),IF(AND(Z18&gt;=90%,Z18&lt;100%,Y21=(40%*L10)),(50%*L10),0))))))))</f>
        <v/>
      </c>
      <c r="AA20" s="20" t="str">
        <f ca="1">IF('5'!N10&lt;&gt;"v","",IF(OR(INFO_1!$D$12&lt;&gt;2,'4_2'!$AA$7=0),"",IF(AND(AA18=100%,Z21=(90%*L10)),(10%*L10),IF(AND(AA18=100%,Z21=(40%*L10)),(60%*L10),IF(AND(AA18=100%,Z21=0),L10,IF(AND(AA18&gt;=90%,AA18&lt;100%,Z21=0),(90%*L10),IF(AND(AA18&gt;=40%,AA18&lt;90%,Z21&lt;(40%*L10)),(40%*L10),IF(AND(AA18&gt;=90%,AA18&lt;100%,Z21=(40%*L10)),(50%*L10),0))))))))</f>
        <v/>
      </c>
      <c r="AB20" s="21">
        <f ca="1">SUM(D20:AA20)</f>
        <v>0</v>
      </c>
      <c r="AC20" s="142" t="str">
        <f ca="1">IF(INFO_1!D12=1,"",IF(AND(INFO_1!D12=2,L10&gt;0,AB20=L10),"OK","Check"))</f>
        <v>Check</v>
      </c>
    </row>
    <row r="21" spans="3:29" ht="35.25" customHeight="1" thickBot="1" x14ac:dyDescent="0.2">
      <c r="C21" s="143" t="s">
        <v>15</v>
      </c>
      <c r="D21" s="7">
        <f ca="1">IF(D19&lt;&gt;"",D19,IF(D20&lt;&gt;"",D20,0))</f>
        <v>0</v>
      </c>
      <c r="E21" s="7">
        <f t="shared" ref="E21:AA21" ca="1" si="0">IF(E19&lt;&gt;"",(E19+D21),IF(E20&lt;&gt;"",(E20+D21),0))</f>
        <v>0</v>
      </c>
      <c r="F21" s="7">
        <f t="shared" ca="1" si="0"/>
        <v>0</v>
      </c>
      <c r="G21" s="7">
        <f t="shared" ca="1" si="0"/>
        <v>0</v>
      </c>
      <c r="H21" s="7">
        <f t="shared" ca="1" si="0"/>
        <v>0</v>
      </c>
      <c r="I21" s="7">
        <f t="shared" ca="1" si="0"/>
        <v>0</v>
      </c>
      <c r="J21" s="7">
        <f t="shared" ca="1" si="0"/>
        <v>0</v>
      </c>
      <c r="K21" s="7">
        <f t="shared" ca="1" si="0"/>
        <v>0</v>
      </c>
      <c r="L21" s="7">
        <f t="shared" ca="1" si="0"/>
        <v>0</v>
      </c>
      <c r="M21" s="7">
        <f t="shared" ca="1" si="0"/>
        <v>0</v>
      </c>
      <c r="N21" s="7">
        <f t="shared" ca="1" si="0"/>
        <v>0</v>
      </c>
      <c r="O21" s="7">
        <f t="shared" ca="1" si="0"/>
        <v>0</v>
      </c>
      <c r="P21" s="7">
        <f t="shared" ca="1" si="0"/>
        <v>0</v>
      </c>
      <c r="Q21" s="7">
        <f t="shared" ca="1" si="0"/>
        <v>0</v>
      </c>
      <c r="R21" s="7">
        <f t="shared" ca="1" si="0"/>
        <v>0</v>
      </c>
      <c r="S21" s="7">
        <f t="shared" ca="1" si="0"/>
        <v>0</v>
      </c>
      <c r="T21" s="7">
        <f t="shared" ca="1" si="0"/>
        <v>0</v>
      </c>
      <c r="U21" s="7">
        <f t="shared" ca="1" si="0"/>
        <v>0</v>
      </c>
      <c r="V21" s="7">
        <f t="shared" ca="1" si="0"/>
        <v>0</v>
      </c>
      <c r="W21" s="7">
        <f t="shared" ca="1" si="0"/>
        <v>0</v>
      </c>
      <c r="X21" s="7">
        <f t="shared" ca="1" si="0"/>
        <v>0</v>
      </c>
      <c r="Y21" s="7">
        <f t="shared" ca="1" si="0"/>
        <v>0</v>
      </c>
      <c r="Z21" s="7">
        <f t="shared" ca="1" si="0"/>
        <v>0</v>
      </c>
      <c r="AA21" s="7">
        <f t="shared" ca="1" si="0"/>
        <v>0</v>
      </c>
      <c r="AB21" s="13"/>
      <c r="AC21" s="138"/>
    </row>
    <row r="22" spans="3:29" ht="90" customHeight="1" x14ac:dyDescent="0.15"/>
    <row r="24" spans="3:29" ht="12.75" customHeight="1" x14ac:dyDescent="0.15"/>
    <row r="28" spans="3:29" ht="28.5" customHeight="1" x14ac:dyDescent="0.15"/>
  </sheetData>
  <sheetProtection algorithmName="SHA-512" hashValue="q0Iusb0hr7oqKNSj10HTB2vEYPrwDRvo+TbDrVvneRnUnn0bC+X7ShadnS9CcrWNEqO7wMz/nJsql2aVuR20PA==" saltValue="tCFuDCYTCV6i3T1cHo8J9g==" spinCount="100000" sheet="1" objects="1" scenarios="1" formatCells="0" formatColumns="0" formatRows="0"/>
  <mergeCells count="10">
    <mergeCell ref="L8:M8"/>
    <mergeCell ref="L9:M9"/>
    <mergeCell ref="L10:M10"/>
    <mergeCell ref="I11:Q11"/>
    <mergeCell ref="C4:AC4"/>
    <mergeCell ref="C12:AC12"/>
    <mergeCell ref="C15:E15"/>
    <mergeCell ref="F15:G15"/>
    <mergeCell ref="C10:F10"/>
    <mergeCell ref="C11:F11"/>
  </mergeCells>
  <conditionalFormatting sqref="D19:AA20">
    <cfRule type="cellIs" dxfId="19" priority="31" operator="equal">
      <formula>0</formula>
    </cfRule>
  </conditionalFormatting>
  <conditionalFormatting sqref="E9">
    <cfRule type="containsText" dxfId="18" priority="10" operator="containsText" text="anagrafiche">
      <formula>NOT(ISERROR(SEARCH("anagrafiche",E9)))</formula>
    </cfRule>
  </conditionalFormatting>
  <conditionalFormatting sqref="E9:F9">
    <cfRule type="containsText" dxfId="17" priority="12" operator="containsText" text="ok">
      <formula>NOT(ISERROR(SEARCH("ok",E9)))</formula>
    </cfRule>
  </conditionalFormatting>
  <conditionalFormatting sqref="F9">
    <cfRule type="containsText" dxfId="16" priority="11" operator="containsText" text="Rivedere">
      <formula>NOT(ISERROR(SEARCH("Rivedere",F9)))</formula>
    </cfRule>
  </conditionalFormatting>
  <conditionalFormatting sqref="H9">
    <cfRule type="containsText" dxfId="15" priority="2" operator="containsText" text="Rivedere Foglio 1 e/o 2">
      <formula>NOT(ISERROR(SEARCH("Rivedere Foglio 1 e/o 2",H9)))</formula>
    </cfRule>
    <cfRule type="containsText" dxfId="14" priority="3" operator="containsText" text="ok">
      <formula>NOT(ISERROR(SEARCH("ok",H9)))</formula>
    </cfRule>
  </conditionalFormatting>
  <conditionalFormatting sqref="I9:K9 C10:C11">
    <cfRule type="containsText" dxfId="13" priority="9" operator="containsText" text="Rivedere">
      <formula>NOT(ISERROR(SEARCH("Rivedere",C9)))</formula>
    </cfRule>
  </conditionalFormatting>
  <conditionalFormatting sqref="J9:K9">
    <cfRule type="containsText" dxfId="12" priority="5" operator="containsText" text="Completare">
      <formula>NOT(ISERROR(SEARCH("Completare",J9)))</formula>
    </cfRule>
  </conditionalFormatting>
  <conditionalFormatting sqref="J9:M9">
    <cfRule type="containsText" dxfId="11" priority="1" operator="containsText" text="Rivedere">
      <formula>NOT(ISERROR(SEARCH("Rivedere",J9)))</formula>
    </cfRule>
  </conditionalFormatting>
  <conditionalFormatting sqref="L9:L10">
    <cfRule type="containsText" dxfId="10" priority="21" operator="containsText" text="Completare Anagrafica">
      <formula>NOT(ISERROR(SEARCH("Completare Anagrafica",L9)))</formula>
    </cfRule>
    <cfRule type="containsText" dxfId="9" priority="22" operator="containsText" text="Completare descrizione intervento">
      <formula>NOT(ISERROR(SEARCH("Completare descrizione intervento",L9)))</formula>
    </cfRule>
  </conditionalFormatting>
  <conditionalFormatting sqref="AC19:AC20">
    <cfRule type="containsText" dxfId="8" priority="27" operator="containsText" text="CHECK">
      <formula>NOT(ISERROR(SEARCH("CHECK",AC19)))</formula>
    </cfRule>
    <cfRule type="containsText" dxfId="7" priority="28" operator="containsText" text="ok">
      <formula>NOT(ISERROR(SEARCH("ok",AC19)))</formula>
    </cfRule>
  </conditionalFormatting>
  <printOptions horizontalCentered="1" verticalCentered="1"/>
  <pageMargins left="0.11811023622047245" right="0.11811023622047245" top="0.15748031496062992" bottom="0.15748031496062992"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1:L27"/>
  <sheetViews>
    <sheetView showGridLines="0" tabSelected="1" view="pageBreakPreview" zoomScaleNormal="100" zoomScaleSheetLayoutView="100" workbookViewId="0">
      <selection activeCell="E6" sqref="E6"/>
    </sheetView>
  </sheetViews>
  <sheetFormatPr baseColWidth="10" defaultColWidth="8.75" defaultRowHeight="11" x14ac:dyDescent="0.15"/>
  <cols>
    <col min="2" max="2" width="46.75" customWidth="1"/>
    <col min="3" max="3" width="24.75" customWidth="1"/>
    <col min="4" max="4" width="46.75" customWidth="1"/>
    <col min="5" max="5" width="23.75" customWidth="1"/>
    <col min="6" max="11" width="15.75" customWidth="1"/>
  </cols>
  <sheetData>
    <row r="1" spans="2:12" ht="22" thickBot="1" x14ac:dyDescent="0.3">
      <c r="B1" s="452" t="s">
        <v>217</v>
      </c>
      <c r="C1" s="453"/>
      <c r="D1" s="453"/>
      <c r="E1" s="454"/>
    </row>
    <row r="2" spans="2:12" ht="59.25" customHeight="1" thickBot="1" x14ac:dyDescent="0.2">
      <c r="B2" s="471" t="s">
        <v>145</v>
      </c>
      <c r="C2" s="472"/>
      <c r="D2" s="472"/>
      <c r="E2" s="473"/>
    </row>
    <row r="3" spans="2:12" ht="22" customHeight="1" thickBot="1" x14ac:dyDescent="0.3">
      <c r="B3" s="170" t="s">
        <v>238</v>
      </c>
      <c r="C3" s="168">
        <f>+A_2!D5</f>
        <v>0</v>
      </c>
      <c r="D3" s="168"/>
      <c r="E3" s="171"/>
    </row>
    <row r="4" spans="2:12" ht="43" customHeight="1" x14ac:dyDescent="0.15">
      <c r="B4" s="457" t="s">
        <v>6</v>
      </c>
      <c r="C4" s="54" t="s">
        <v>7</v>
      </c>
      <c r="D4" s="459" t="s">
        <v>8</v>
      </c>
      <c r="E4" s="172" t="s">
        <v>7</v>
      </c>
      <c r="F4" s="279"/>
    </row>
    <row r="5" spans="2:12" ht="13" thickBot="1" x14ac:dyDescent="0.2">
      <c r="B5" s="458"/>
      <c r="C5" s="55" t="s">
        <v>3</v>
      </c>
      <c r="D5" s="460"/>
      <c r="E5" s="173" t="s">
        <v>3</v>
      </c>
    </row>
    <row r="6" spans="2:12" ht="15" customHeight="1" x14ac:dyDescent="0.15">
      <c r="B6" s="174" t="s">
        <v>35</v>
      </c>
      <c r="C6" s="18" t="str">
        <f>IF('5'!H9="","",'5'!F9)</f>
        <v/>
      </c>
      <c r="D6" s="3" t="s">
        <v>93</v>
      </c>
      <c r="E6" s="175"/>
    </row>
    <row r="7" spans="2:12" ht="27" customHeight="1" x14ac:dyDescent="0.15">
      <c r="B7" s="176" t="s">
        <v>12</v>
      </c>
      <c r="C7" s="19"/>
      <c r="D7" s="65" t="s">
        <v>69</v>
      </c>
      <c r="E7" s="177" t="str">
        <f>+'5'!L9</f>
        <v/>
      </c>
      <c r="F7" s="81" t="str">
        <f ca="1">CELL("tipo",E7)</f>
        <v>l</v>
      </c>
    </row>
    <row r="8" spans="2:12" ht="15" customHeight="1" x14ac:dyDescent="0.15">
      <c r="B8" s="178"/>
      <c r="C8" s="19"/>
      <c r="D8" s="56" t="s">
        <v>9</v>
      </c>
      <c r="E8" s="179"/>
      <c r="L8" s="52"/>
    </row>
    <row r="9" spans="2:12" ht="15" customHeight="1" x14ac:dyDescent="0.15">
      <c r="B9" s="180" t="s">
        <v>146</v>
      </c>
      <c r="C9" s="19"/>
      <c r="D9" s="56" t="s">
        <v>82</v>
      </c>
      <c r="E9" s="177"/>
      <c r="L9" s="52"/>
    </row>
    <row r="10" spans="2:12" ht="15" customHeight="1" x14ac:dyDescent="0.15">
      <c r="B10" s="181"/>
      <c r="C10" s="19"/>
      <c r="D10" s="14"/>
      <c r="E10" s="179"/>
      <c r="L10" s="52"/>
    </row>
    <row r="11" spans="2:12" ht="15" customHeight="1" x14ac:dyDescent="0.15">
      <c r="B11" s="182"/>
      <c r="C11" s="16"/>
      <c r="D11" s="15"/>
      <c r="E11" s="183"/>
      <c r="L11" s="52"/>
    </row>
    <row r="12" spans="2:12" ht="15" customHeight="1" thickBot="1" x14ac:dyDescent="0.2">
      <c r="B12" s="182"/>
      <c r="C12" s="16"/>
      <c r="D12" s="15"/>
      <c r="E12" s="183"/>
    </row>
    <row r="13" spans="2:12" ht="15" customHeight="1" thickBot="1" x14ac:dyDescent="0.2">
      <c r="B13" s="184" t="s">
        <v>10</v>
      </c>
      <c r="C13" s="17">
        <f>SUM(C6:C12)</f>
        <v>0</v>
      </c>
      <c r="D13" s="2" t="s">
        <v>11</v>
      </c>
      <c r="E13" s="185">
        <f>SUM(E6:E12)</f>
        <v>0</v>
      </c>
    </row>
    <row r="14" spans="2:12" ht="15" customHeight="1" thickBot="1" x14ac:dyDescent="0.2">
      <c r="B14" s="229" t="str">
        <f>IF('5'!C9="","OK",IF(E7=0,"Compilare correttamente i Fogli 1 e/o 2 e/o 3",IF(AND(C13&gt;0,E13&gt;0,E6&gt;=0,C9&lt;&gt;"",(C13&lt;=E13),F7="v"),"OK","CHECK")))</f>
        <v>OK</v>
      </c>
      <c r="C14" s="169"/>
      <c r="D14" s="169"/>
      <c r="E14" s="186"/>
    </row>
    <row r="15" spans="2:12" ht="15" customHeight="1" thickBot="1" x14ac:dyDescent="0.2">
      <c r="B15" s="53"/>
      <c r="C15" s="71"/>
      <c r="D15" s="71"/>
      <c r="E15" s="72"/>
    </row>
    <row r="16" spans="2:12" ht="35.25" customHeight="1" x14ac:dyDescent="0.15">
      <c r="B16" s="461" t="s">
        <v>71</v>
      </c>
      <c r="C16" s="462"/>
      <c r="D16" s="462"/>
      <c r="E16" s="463"/>
    </row>
    <row r="17" spans="2:5" ht="15" customHeight="1" x14ac:dyDescent="0.15">
      <c r="B17" s="470" t="s">
        <v>72</v>
      </c>
      <c r="C17" s="468"/>
      <c r="D17" s="468"/>
      <c r="E17" s="469"/>
    </row>
    <row r="18" spans="2:5" ht="15" customHeight="1" x14ac:dyDescent="0.15">
      <c r="B18" s="464" t="s">
        <v>73</v>
      </c>
      <c r="C18" s="465"/>
      <c r="D18" s="465"/>
      <c r="E18" s="466"/>
    </row>
    <row r="19" spans="2:5" ht="54" customHeight="1" x14ac:dyDescent="0.15">
      <c r="B19" s="467" t="s">
        <v>74</v>
      </c>
      <c r="C19" s="468"/>
      <c r="D19" s="468"/>
      <c r="E19" s="469"/>
    </row>
    <row r="20" spans="2:5" ht="15" customHeight="1" x14ac:dyDescent="0.15">
      <c r="B20" s="474" t="s">
        <v>70</v>
      </c>
      <c r="C20" s="475"/>
      <c r="D20" s="475"/>
      <c r="E20" s="476"/>
    </row>
    <row r="21" spans="2:5" ht="30" customHeight="1" x14ac:dyDescent="0.15">
      <c r="B21" s="455" t="s">
        <v>75</v>
      </c>
      <c r="C21" s="456"/>
      <c r="D21" s="456"/>
      <c r="E21" s="215">
        <f>IF(B14&lt;&gt;"OK","Check",'5'!L10)</f>
        <v>0</v>
      </c>
    </row>
    <row r="22" spans="2:5" ht="15" customHeight="1" x14ac:dyDescent="0.15">
      <c r="B22" s="483"/>
      <c r="C22" s="484"/>
      <c r="D22" s="484"/>
      <c r="E22" s="485"/>
    </row>
    <row r="23" spans="2:5" ht="15" customHeight="1" x14ac:dyDescent="0.15">
      <c r="B23" s="477" t="s">
        <v>17</v>
      </c>
      <c r="C23" s="478"/>
      <c r="D23" s="478"/>
      <c r="E23" s="479"/>
    </row>
    <row r="24" spans="2:5" ht="35" customHeight="1" x14ac:dyDescent="0.15">
      <c r="B24" s="480"/>
      <c r="C24" s="481"/>
      <c r="D24" s="481"/>
      <c r="E24" s="482"/>
    </row>
    <row r="25" spans="2:5" ht="15" customHeight="1" x14ac:dyDescent="0.15">
      <c r="B25" s="477" t="s">
        <v>18</v>
      </c>
      <c r="C25" s="478"/>
      <c r="D25" s="478"/>
      <c r="E25" s="479"/>
    </row>
    <row r="26" spans="2:5" ht="35" customHeight="1" thickBot="1" x14ac:dyDescent="0.2">
      <c r="B26" s="449"/>
      <c r="C26" s="450"/>
      <c r="D26" s="450"/>
      <c r="E26" s="451"/>
    </row>
    <row r="27" spans="2:5" ht="54" customHeight="1" x14ac:dyDescent="0.15"/>
  </sheetData>
  <sheetProtection algorithmName="SHA-512" hashValue="Pqqmobn7fsUv3uNuv3YgwcRZqtRPhWr5qKujjvl2ndymrdTmo0xs8hpyN0wTASy5i1OoJCkCGrQ8XNGscgazIA==" saltValue="tjpSPnMuhY8Zt6sBvaDkNg==" spinCount="100000" sheet="1" objects="1" scenarios="1" formatCells="0" formatColumns="0" formatRows="0"/>
  <mergeCells count="15">
    <mergeCell ref="B26:E26"/>
    <mergeCell ref="B1:E1"/>
    <mergeCell ref="B21:D21"/>
    <mergeCell ref="B4:B5"/>
    <mergeCell ref="D4:D5"/>
    <mergeCell ref="B16:E16"/>
    <mergeCell ref="B18:E18"/>
    <mergeCell ref="B19:E19"/>
    <mergeCell ref="B17:E17"/>
    <mergeCell ref="B2:E2"/>
    <mergeCell ref="B20:E20"/>
    <mergeCell ref="B23:E23"/>
    <mergeCell ref="B24:E24"/>
    <mergeCell ref="B25:E25"/>
    <mergeCell ref="B22:E22"/>
  </mergeCells>
  <conditionalFormatting sqref="B2 B14">
    <cfRule type="containsText" dxfId="6" priority="12" operator="containsText" text="Compilare correttamente i fogli 1 e/o 2">
      <formula>NOT(ISERROR(SEARCH("Compilare correttamente i fogli 1 e/o 2",B2)))</formula>
    </cfRule>
    <cfRule type="containsText" dxfId="5" priority="13" operator="containsText" text="CHECK">
      <formula>NOT(ISERROR(SEARCH("CHECK",B2)))</formula>
    </cfRule>
    <cfRule type="containsText" dxfId="4" priority="14" operator="containsText" text="OK">
      <formula>NOT(ISERROR(SEARCH("OK",B2)))</formula>
    </cfRule>
  </conditionalFormatting>
  <conditionalFormatting sqref="E7">
    <cfRule type="containsText" dxfId="3" priority="1" operator="containsText" text="rivedere">
      <formula>NOT(ISERROR(SEARCH("rivedere",E7)))</formula>
    </cfRule>
    <cfRule type="containsText" dxfId="2" priority="8" operator="containsText" text="Completare Anagrafica">
      <formula>NOT(ISERROR(SEARCH("Completare Anagrafica",E7)))</formula>
    </cfRule>
    <cfRule type="containsText" dxfId="1" priority="11" operator="containsText" text="Completare descrizione intervento">
      <formula>NOT(ISERROR(SEARCH("Completare descrizione intervento",E7)))</formula>
    </cfRule>
  </conditionalFormatting>
  <conditionalFormatting sqref="E21">
    <cfRule type="containsText" dxfId="0" priority="9" operator="containsText" text="CHeck">
      <formula>NOT(ISERROR(SEARCH("CHeck",E21)))</formula>
    </cfRule>
  </conditionalFormatting>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10</vt:i4>
      </vt:variant>
      <vt:variant>
        <vt:lpstr>Intervalli denominati</vt:lpstr>
      </vt:variant>
      <vt:variant>
        <vt:i4>12</vt:i4>
      </vt:variant>
    </vt:vector>
  </HeadingPairs>
  <TitlesOfParts>
    <vt:vector size="22" baseType="lpstr">
      <vt:lpstr>Copertina</vt:lpstr>
      <vt:lpstr>INFO_1</vt:lpstr>
      <vt:lpstr>A_2</vt:lpstr>
      <vt:lpstr>Intervento_3</vt:lpstr>
      <vt:lpstr>UCS</vt:lpstr>
      <vt:lpstr>4_1</vt:lpstr>
      <vt:lpstr>4_2</vt:lpstr>
      <vt:lpstr>5</vt:lpstr>
      <vt:lpstr>6</vt:lpstr>
      <vt:lpstr>Elenco</vt:lpstr>
      <vt:lpstr>'4_1'!_ftn1</vt:lpstr>
      <vt:lpstr>'4_1'!_ftn2</vt:lpstr>
      <vt:lpstr>'4_1'!Area_stampa</vt:lpstr>
      <vt:lpstr>'4_2'!Area_stampa</vt:lpstr>
      <vt:lpstr>'5'!Area_stampa</vt:lpstr>
      <vt:lpstr>'6'!Area_stampa</vt:lpstr>
      <vt:lpstr>A_2!Area_stampa</vt:lpstr>
      <vt:lpstr>Copertina!Area_stampa</vt:lpstr>
      <vt:lpstr>INFO_1!Area_stampa</vt:lpstr>
      <vt:lpstr>Intervento_3!Area_stampa</vt:lpstr>
      <vt:lpstr>'4_2'!Titoli_stampa</vt:lpstr>
      <vt:lpstr>Intervento_3!Titoli_stampa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Salvuccio</dc:creator>
  <cp:lastModifiedBy>Antonio Mazzei</cp:lastModifiedBy>
  <cp:lastPrinted>2025-03-04T11:29:02Z</cp:lastPrinted>
  <dcterms:created xsi:type="dcterms:W3CDTF">2018-06-11T10:16:31Z</dcterms:created>
  <dcterms:modified xsi:type="dcterms:W3CDTF">2025-04-29T12:52:16Z</dcterms:modified>
</cp:coreProperties>
</file>