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mc:AlternateContent xmlns:mc="http://schemas.openxmlformats.org/markup-compatibility/2006">
    <mc:Choice Requires="x15">
      <x15ac:absPath xmlns:x15ac="http://schemas.microsoft.com/office/spreadsheetml/2010/11/ac" url="C:\Users\a.carbone\Downloads\"/>
    </mc:Choice>
  </mc:AlternateContent>
  <bookViews>
    <workbookView xWindow="0" yWindow="0" windowWidth="28800" windowHeight="11700" firstSheet="1" activeTab="5"/>
  </bookViews>
  <sheets>
    <sheet name="copertina" sheetId="10" r:id="rId1"/>
    <sheet name="1. Anagrafica" sheetId="6" r:id="rId2"/>
    <sheet name="2A.Descrizione Iniziativa" sheetId="13" r:id="rId3"/>
    <sheet name="2B. Proposta prog. e criteri" sheetId="4" r:id="rId4"/>
    <sheet name="3. Conto economico previsionale" sheetId="5" r:id="rId5"/>
    <sheet name="4.Programma di Investimenti L1" sheetId="3" r:id="rId6"/>
    <sheet name="4.BProgR&amp;S&amp;I" sheetId="12" r:id="rId7"/>
    <sheet name="5.Determinazione contributo" sheetId="7" r:id="rId8"/>
    <sheet name="6.Piano di copertura" sheetId="8" r:id="rId9"/>
    <sheet name="7.Criteri  di valutazione" sheetId="9" r:id="rId10"/>
  </sheets>
  <definedNames>
    <definedName name="_xlnm._FilterDatabase" localSheetId="1" hidden="1">'1. Anagrafica'!$A$9:$Z$14</definedName>
    <definedName name="_ftn1" localSheetId="9">'7.Criteri  di valutazione'!#REF!</definedName>
    <definedName name="_ftnref1" localSheetId="9">'7.Criteri  di valutazione'!$C$26</definedName>
    <definedName name="_Hlk183278252" localSheetId="9">'7.Criteri  di valutazione'!#REF!</definedName>
    <definedName name="_Hlk183278331" localSheetId="9">'7.Criteri  di valutazione'!#REF!</definedName>
    <definedName name="_Hlk183278506" localSheetId="9">'7.Criteri  di valutazione'!#REF!</definedName>
    <definedName name="_Hlk183279715" localSheetId="9">'7.Criteri  di valutazione'!$A$2</definedName>
    <definedName name="_Hlk186802480" localSheetId="9">'7.Criteri  di valutazione'!#REF!</definedName>
    <definedName name="_Hlk187313976" localSheetId="9">'7.Criteri  di valutazione'!#REF!</definedName>
    <definedName name="_xlnm.Print_Area" localSheetId="1">'1. Anagrafica'!$A$1:$Z$10</definedName>
    <definedName name="_xlnm.Print_Area" localSheetId="3">'2B. Proposta prog. e criteri'!$A$1:$A$12</definedName>
    <definedName name="_xlnm.Print_Area" localSheetId="4">'3. Conto economico previsionale'!$A$1:$E$32</definedName>
    <definedName name="_xlnm.Print_Area" localSheetId="6">'4.BProgR&amp;S&amp;I'!$A$1:$I$92</definedName>
    <definedName name="_xlnm.Print_Area" localSheetId="5">'4.Programma di Investimenti L1'!$A$1:$F$114</definedName>
    <definedName name="_xlnm.Print_Area" localSheetId="7">'5.Determinazione contributo'!$A$1:$F$7</definedName>
    <definedName name="OLE_LINK1" localSheetId="0">copertina!#REF!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2" l="1"/>
  <c r="F53" i="12"/>
  <c r="F54" i="12"/>
  <c r="F55" i="12"/>
  <c r="F52" i="12"/>
  <c r="E74" i="12" l="1"/>
  <c r="D74" i="12"/>
  <c r="F74" i="12" s="1"/>
  <c r="H73" i="12"/>
  <c r="F73" i="12"/>
  <c r="H72" i="12"/>
  <c r="F72" i="12"/>
  <c r="E70" i="12"/>
  <c r="D70" i="12"/>
  <c r="F70" i="12" s="1"/>
  <c r="H69" i="12"/>
  <c r="F69" i="12"/>
  <c r="H68" i="12"/>
  <c r="F68" i="12"/>
  <c r="E66" i="12"/>
  <c r="D66" i="12"/>
  <c r="F66" i="12" s="1"/>
  <c r="H65" i="12"/>
  <c r="F65" i="12"/>
  <c r="H64" i="12"/>
  <c r="F64" i="12"/>
  <c r="H58" i="12" l="1"/>
  <c r="H59" i="12"/>
  <c r="H60" i="12"/>
  <c r="H61" i="12"/>
  <c r="H52" i="12"/>
  <c r="H53" i="12"/>
  <c r="H54" i="12"/>
  <c r="H55" i="12"/>
  <c r="C68" i="9"/>
  <c r="D67" i="9"/>
  <c r="C67" i="9"/>
  <c r="F56" i="12"/>
  <c r="E62" i="12"/>
  <c r="D62" i="12"/>
  <c r="E56" i="12"/>
  <c r="D56" i="12"/>
  <c r="C17" i="9"/>
  <c r="F59" i="12"/>
  <c r="F60" i="12"/>
  <c r="F61" i="12"/>
  <c r="F58" i="12"/>
  <c r="F39" i="12"/>
  <c r="F40" i="12"/>
  <c r="F41" i="12"/>
  <c r="F42" i="12"/>
  <c r="F43" i="12"/>
  <c r="F38" i="12"/>
  <c r="F31" i="12"/>
  <c r="F32" i="12"/>
  <c r="F33" i="12"/>
  <c r="F34" i="12"/>
  <c r="F35" i="12"/>
  <c r="F62" i="12" l="1"/>
  <c r="E86" i="12"/>
  <c r="H85" i="12"/>
  <c r="F76" i="12"/>
  <c r="H76" i="12"/>
  <c r="F77" i="12"/>
  <c r="H77" i="12"/>
  <c r="D78" i="12"/>
  <c r="E78" i="12"/>
  <c r="F80" i="12"/>
  <c r="E36" i="12"/>
  <c r="H35" i="12"/>
  <c r="H34" i="12"/>
  <c r="H33" i="12"/>
  <c r="H32" i="12"/>
  <c r="E82" i="12"/>
  <c r="E44" i="12"/>
  <c r="E50" i="12"/>
  <c r="E28" i="12"/>
  <c r="A10" i="7"/>
  <c r="H81" i="12"/>
  <c r="H41" i="12"/>
  <c r="H40" i="12"/>
  <c r="H39" i="12"/>
  <c r="B37" i="12"/>
  <c r="H49" i="12"/>
  <c r="A7" i="7"/>
  <c r="E19" i="12"/>
  <c r="E89" i="12" s="1"/>
  <c r="D18" i="12"/>
  <c r="F18" i="12" s="1"/>
  <c r="D17" i="12"/>
  <c r="F17" i="12" s="1"/>
  <c r="D16" i="12"/>
  <c r="E87" i="12" l="1"/>
  <c r="D10" i="7"/>
  <c r="D7" i="7"/>
  <c r="F85" i="12"/>
  <c r="D86" i="12"/>
  <c r="F86" i="12" s="1"/>
  <c r="F84" i="12"/>
  <c r="H84" i="12"/>
  <c r="F78" i="12"/>
  <c r="H31" i="12"/>
  <c r="D36" i="12"/>
  <c r="F30" i="12"/>
  <c r="H80" i="12"/>
  <c r="H30" i="12"/>
  <c r="H42" i="12"/>
  <c r="D82" i="12"/>
  <c r="F81" i="12"/>
  <c r="D44" i="12"/>
  <c r="F44" i="12" s="1"/>
  <c r="H43" i="12"/>
  <c r="H38" i="12"/>
  <c r="D19" i="12"/>
  <c r="D89" i="12" s="1"/>
  <c r="F16" i="12"/>
  <c r="F19" i="12" s="1"/>
  <c r="F89" i="12" s="1"/>
  <c r="F36" i="12" l="1"/>
  <c r="F82" i="12"/>
  <c r="D12" i="12"/>
  <c r="F12" i="12" s="1"/>
  <c r="D13" i="12"/>
  <c r="F13" i="12" s="1"/>
  <c r="D11" i="12"/>
  <c r="D7" i="12"/>
  <c r="D8" i="12"/>
  <c r="D6" i="12"/>
  <c r="D4" i="7"/>
  <c r="D3" i="7"/>
  <c r="B61" i="3"/>
  <c r="F11" i="12" l="1"/>
  <c r="D14" i="12"/>
  <c r="A13" i="7"/>
  <c r="D50" i="12"/>
  <c r="F49" i="12"/>
  <c r="H48" i="12"/>
  <c r="F48" i="12"/>
  <c r="H47" i="12"/>
  <c r="F47" i="12"/>
  <c r="H46" i="12"/>
  <c r="F46" i="12"/>
  <c r="D28" i="12"/>
  <c r="D87" i="12" s="1"/>
  <c r="H27" i="12"/>
  <c r="F27" i="12"/>
  <c r="H26" i="12"/>
  <c r="F26" i="12"/>
  <c r="H25" i="12"/>
  <c r="F25" i="12"/>
  <c r="H24" i="12"/>
  <c r="F24" i="12"/>
  <c r="H23" i="12"/>
  <c r="F23" i="12"/>
  <c r="H22" i="12"/>
  <c r="F22" i="12"/>
  <c r="E9" i="12"/>
  <c r="D9" i="12"/>
  <c r="F8" i="12"/>
  <c r="F7" i="12"/>
  <c r="F6" i="12"/>
  <c r="D90" i="12" l="1"/>
  <c r="E90" i="12"/>
  <c r="C7" i="7"/>
  <c r="F9" i="12"/>
  <c r="F28" i="12"/>
  <c r="F50" i="12"/>
  <c r="F87" i="12" l="1"/>
  <c r="F90" i="12"/>
  <c r="D91" i="12"/>
  <c r="C10" i="7" s="1"/>
  <c r="E10" i="7" s="1"/>
  <c r="D88" i="12"/>
  <c r="E91" i="12"/>
  <c r="E88" i="12"/>
  <c r="E20" i="12"/>
  <c r="D20" i="12"/>
  <c r="D4" i="12" s="1"/>
  <c r="F14" i="12"/>
  <c r="F91" i="12" l="1"/>
  <c r="F88" i="12"/>
  <c r="E7" i="7"/>
  <c r="E92" i="12"/>
  <c r="E4" i="12"/>
  <c r="H87" i="12"/>
  <c r="D92" i="12"/>
  <c r="F20" i="12"/>
  <c r="F4" i="12" s="1"/>
  <c r="F92" i="12" l="1"/>
  <c r="C130" i="3"/>
  <c r="B130" i="3"/>
  <c r="C4" i="7" s="1"/>
  <c r="F129" i="3"/>
  <c r="D129" i="3"/>
  <c r="F128" i="3"/>
  <c r="D128" i="3"/>
  <c r="F127" i="3"/>
  <c r="D127" i="3"/>
  <c r="F126" i="3"/>
  <c r="D126" i="3"/>
  <c r="F125" i="3"/>
  <c r="D125" i="3"/>
  <c r="F124" i="3"/>
  <c r="D124" i="3"/>
  <c r="F123" i="3"/>
  <c r="D123" i="3"/>
  <c r="F122" i="3"/>
  <c r="D122" i="3"/>
  <c r="F121" i="3"/>
  <c r="D121" i="3"/>
  <c r="F120" i="3"/>
  <c r="D120" i="3"/>
  <c r="F119" i="3"/>
  <c r="D119" i="3"/>
  <c r="F118" i="3"/>
  <c r="D118" i="3"/>
  <c r="F117" i="3"/>
  <c r="D117" i="3"/>
  <c r="F116" i="3"/>
  <c r="D116" i="3"/>
  <c r="F115" i="3"/>
  <c r="D115" i="3"/>
  <c r="E4" i="7" l="1"/>
  <c r="F4" i="7" s="1"/>
  <c r="D130" i="3"/>
  <c r="A3" i="7" l="1"/>
  <c r="E24" i="5" l="1"/>
  <c r="D24" i="5"/>
  <c r="C24" i="5"/>
  <c r="E20" i="5"/>
  <c r="D20" i="5"/>
  <c r="C20" i="5"/>
  <c r="E9" i="5"/>
  <c r="D9" i="5"/>
  <c r="C9" i="5"/>
  <c r="C19" i="5"/>
  <c r="C28" i="5" s="1"/>
  <c r="C30" i="5" s="1"/>
  <c r="D19" i="5" l="1"/>
  <c r="D28" i="5" s="1"/>
  <c r="D30" i="5" s="1"/>
  <c r="E19" i="5"/>
  <c r="E28" i="5" s="1"/>
  <c r="E30" i="5" s="1"/>
  <c r="B95" i="3"/>
  <c r="F102" i="3" l="1"/>
  <c r="F103" i="3"/>
  <c r="F104" i="3"/>
  <c r="F105" i="3"/>
  <c r="F106" i="3"/>
  <c r="F107" i="3"/>
  <c r="F108" i="3"/>
  <c r="F109" i="3"/>
  <c r="F110" i="3"/>
  <c r="F111" i="3"/>
  <c r="C112" i="3"/>
  <c r="B112" i="3"/>
  <c r="D97" i="3"/>
  <c r="F97" i="3"/>
  <c r="F98" i="3"/>
  <c r="F99" i="3"/>
  <c r="F100" i="3"/>
  <c r="F101" i="3"/>
  <c r="D111" i="3"/>
  <c r="D110" i="3"/>
  <c r="D109" i="3"/>
  <c r="D108" i="3"/>
  <c r="D107" i="3"/>
  <c r="D106" i="3"/>
  <c r="D105" i="3"/>
  <c r="D104" i="3"/>
  <c r="D103" i="3"/>
  <c r="D102" i="3"/>
  <c r="D101" i="3"/>
  <c r="D100" i="3"/>
  <c r="D99" i="3"/>
  <c r="D98" i="3"/>
  <c r="F85" i="3"/>
  <c r="F86" i="3"/>
  <c r="F87" i="3"/>
  <c r="F88" i="3"/>
  <c r="F89" i="3"/>
  <c r="F90" i="3"/>
  <c r="F91" i="3"/>
  <c r="F92" i="3"/>
  <c r="F93" i="3"/>
  <c r="F94" i="3"/>
  <c r="D15" i="3"/>
  <c r="D16" i="3"/>
  <c r="D17" i="3"/>
  <c r="D18" i="3"/>
  <c r="D19" i="3"/>
  <c r="D20" i="3"/>
  <c r="D21" i="3"/>
  <c r="D34" i="3"/>
  <c r="D35" i="3"/>
  <c r="D36" i="3"/>
  <c r="D37" i="3"/>
  <c r="D38" i="3"/>
  <c r="D39" i="3"/>
  <c r="D40" i="3"/>
  <c r="D41" i="3"/>
  <c r="D42" i="3"/>
  <c r="D43" i="3"/>
  <c r="D55" i="3"/>
  <c r="D56" i="3"/>
  <c r="D57" i="3"/>
  <c r="D58" i="3"/>
  <c r="D59" i="3"/>
  <c r="D60" i="3"/>
  <c r="D72" i="3"/>
  <c r="D73" i="3"/>
  <c r="D74" i="3"/>
  <c r="D75" i="3"/>
  <c r="D76" i="3"/>
  <c r="D77" i="3"/>
  <c r="D85" i="3"/>
  <c r="D86" i="3"/>
  <c r="D87" i="3"/>
  <c r="D88" i="3"/>
  <c r="D89" i="3"/>
  <c r="D90" i="3"/>
  <c r="D91" i="3"/>
  <c r="D92" i="3"/>
  <c r="D93" i="3"/>
  <c r="D94" i="3"/>
  <c r="C95" i="3"/>
  <c r="F84" i="3"/>
  <c r="D82" i="3"/>
  <c r="D83" i="3"/>
  <c r="D84" i="3"/>
  <c r="F81" i="3"/>
  <c r="F82" i="3"/>
  <c r="F83" i="3"/>
  <c r="D81" i="3"/>
  <c r="D80" i="3"/>
  <c r="C78" i="3"/>
  <c r="B78" i="3"/>
  <c r="F80" i="3"/>
  <c r="F72" i="3"/>
  <c r="F73" i="3"/>
  <c r="F74" i="3"/>
  <c r="F75" i="3"/>
  <c r="F76" i="3"/>
  <c r="C61" i="3"/>
  <c r="F55" i="3"/>
  <c r="F56" i="3"/>
  <c r="F57" i="3"/>
  <c r="F58" i="3"/>
  <c r="F59" i="3"/>
  <c r="F15" i="3"/>
  <c r="F16" i="3"/>
  <c r="F17" i="3"/>
  <c r="F18" i="3"/>
  <c r="F19" i="3"/>
  <c r="F20" i="3"/>
  <c r="C44" i="3"/>
  <c r="B44" i="3"/>
  <c r="F77" i="3"/>
  <c r="F71" i="3"/>
  <c r="D71" i="3"/>
  <c r="F70" i="3"/>
  <c r="D70" i="3"/>
  <c r="F69" i="3"/>
  <c r="D69" i="3"/>
  <c r="F68" i="3"/>
  <c r="D68" i="3"/>
  <c r="F67" i="3"/>
  <c r="D67" i="3"/>
  <c r="F66" i="3"/>
  <c r="D66" i="3"/>
  <c r="F65" i="3"/>
  <c r="D65" i="3"/>
  <c r="F64" i="3"/>
  <c r="D64" i="3"/>
  <c r="F63" i="3"/>
  <c r="D63" i="3"/>
  <c r="F60" i="3"/>
  <c r="F54" i="3"/>
  <c r="D54" i="3"/>
  <c r="F53" i="3"/>
  <c r="D53" i="3"/>
  <c r="F52" i="3"/>
  <c r="D52" i="3"/>
  <c r="F51" i="3"/>
  <c r="D51" i="3"/>
  <c r="F50" i="3"/>
  <c r="D50" i="3"/>
  <c r="F49" i="3"/>
  <c r="D49" i="3"/>
  <c r="F48" i="3"/>
  <c r="D48" i="3"/>
  <c r="F47" i="3"/>
  <c r="D47" i="3"/>
  <c r="F46" i="3"/>
  <c r="D46" i="3"/>
  <c r="F43" i="3"/>
  <c r="F42" i="3"/>
  <c r="F41" i="3"/>
  <c r="F40" i="3"/>
  <c r="F39" i="3"/>
  <c r="F38" i="3"/>
  <c r="F37" i="3"/>
  <c r="F36" i="3"/>
  <c r="F35" i="3"/>
  <c r="F34" i="3"/>
  <c r="F33" i="3"/>
  <c r="D33" i="3"/>
  <c r="F32" i="3"/>
  <c r="D32" i="3"/>
  <c r="F31" i="3"/>
  <c r="D31" i="3"/>
  <c r="F30" i="3"/>
  <c r="D30" i="3"/>
  <c r="F29" i="3"/>
  <c r="D29" i="3"/>
  <c r="F28" i="3"/>
  <c r="D28" i="3"/>
  <c r="F27" i="3"/>
  <c r="D27" i="3"/>
  <c r="F26" i="3"/>
  <c r="D26" i="3"/>
  <c r="F25" i="3"/>
  <c r="D25" i="3"/>
  <c r="F24" i="3"/>
  <c r="D24" i="3"/>
  <c r="C22" i="3"/>
  <c r="B22" i="3"/>
  <c r="F21" i="3"/>
  <c r="F14" i="3"/>
  <c r="D14" i="3"/>
  <c r="F13" i="3"/>
  <c r="D13" i="3"/>
  <c r="F12" i="3"/>
  <c r="D12" i="3"/>
  <c r="F11" i="3"/>
  <c r="D11" i="3"/>
  <c r="F10" i="3"/>
  <c r="D10" i="3"/>
  <c r="F9" i="3"/>
  <c r="D9" i="3"/>
  <c r="F8" i="3"/>
  <c r="D8" i="3"/>
  <c r="F7" i="3"/>
  <c r="D7" i="3"/>
  <c r="F6" i="3"/>
  <c r="D6" i="3"/>
  <c r="C113" i="3" l="1"/>
  <c r="D112" i="3"/>
  <c r="B113" i="3"/>
  <c r="B4" i="3" s="1"/>
  <c r="D95" i="3"/>
  <c r="D61" i="3"/>
  <c r="D22" i="3"/>
  <c r="D44" i="3"/>
  <c r="D78" i="3"/>
  <c r="F130" i="3" l="1"/>
  <c r="F112" i="3"/>
  <c r="F95" i="3"/>
  <c r="H3" i="12"/>
  <c r="H4" i="12" s="1"/>
  <c r="F3" i="3"/>
  <c r="F4" i="3" s="1"/>
  <c r="C3" i="7"/>
  <c r="B13" i="7" s="1"/>
  <c r="B14" i="7" s="1"/>
  <c r="C4" i="3"/>
  <c r="B7" i="8" s="1"/>
  <c r="D113" i="3"/>
  <c r="C33" i="9" l="1"/>
  <c r="F22" i="3"/>
  <c r="F44" i="3"/>
  <c r="B6" i="8"/>
  <c r="B10" i="8" s="1"/>
  <c r="D4" i="3"/>
  <c r="E3" i="7" l="1"/>
  <c r="F3" i="7" l="1"/>
  <c r="C13" i="7" s="1"/>
  <c r="D13" i="7" l="1"/>
  <c r="F13" i="7" s="1"/>
  <c r="G13" i="7" s="1"/>
  <c r="C74" i="9" l="1"/>
  <c r="E6" i="8"/>
  <c r="E10" i="8" s="1"/>
  <c r="A11" i="8" l="1"/>
</calcChain>
</file>

<file path=xl/sharedStrings.xml><?xml version="1.0" encoding="utf-8"?>
<sst xmlns="http://schemas.openxmlformats.org/spreadsheetml/2006/main" count="299" uniqueCount="262">
  <si>
    <r>
      <t xml:space="preserve"> Elenco delle spese  </t>
    </r>
    <r>
      <rPr>
        <b/>
        <i/>
        <sz val="12"/>
        <rFont val="Calibri"/>
        <family val="2"/>
      </rPr>
      <t>(importi in euro e al netto dell’IVA)</t>
    </r>
  </si>
  <si>
    <t>DESCRIZIONE DELLE SPESE</t>
  </si>
  <si>
    <t>Spese non ammissibili</t>
  </si>
  <si>
    <t>Totale</t>
  </si>
  <si>
    <t>TOTALE SPESE</t>
  </si>
  <si>
    <t>A1- Capacità degli interventi di contribuire al perseguimento dei risultati attesi del Programma e delle finalità dell’Azione specifica e chiara esplicitazione degli obiettivi e delle finalità proposti</t>
  </si>
  <si>
    <t>B2 Qualità delle soluzioni organizzative e metodologiche individuate per la realizzazione degli interventi connesse al piano di lavoro, alla valutazione dei rischi, alla adeguatezza delle risorse attribuite alle singole componenti progettuali</t>
  </si>
  <si>
    <t xml:space="preserve">D2 Contributo alla transizione ecologica e digitale </t>
  </si>
  <si>
    <t>3. Conto economico previsionale dell'iniziativa</t>
  </si>
  <si>
    <t>DESCRIZIONE DELLE VOCI</t>
  </si>
  <si>
    <t>I anno*</t>
  </si>
  <si>
    <t>II anno</t>
  </si>
  <si>
    <t>III anno</t>
  </si>
  <si>
    <t>A</t>
  </si>
  <si>
    <t>Valore della produzione:</t>
  </si>
  <si>
    <t>A.1</t>
  </si>
  <si>
    <t>Ricavi delle vendite e delle prestazioni</t>
  </si>
  <si>
    <t>A.2</t>
  </si>
  <si>
    <t>Variazione delle rimanenze di prodotti in corso di lavorazione, semilavorati e finiti</t>
  </si>
  <si>
    <t>A.3</t>
  </si>
  <si>
    <t>Variazione dei lavori in corso su ordinazione</t>
  </si>
  <si>
    <t>A.4</t>
  </si>
  <si>
    <t>Incrementi di immobilizzazioni per lavori interni</t>
  </si>
  <si>
    <t>A.5</t>
  </si>
  <si>
    <t>Altri ricavi e proventi</t>
  </si>
  <si>
    <t>B</t>
  </si>
  <si>
    <t>Costi della produzione:</t>
  </si>
  <si>
    <t>B.1</t>
  </si>
  <si>
    <t>Materie prime, sussidiarie, di consumo e merci</t>
  </si>
  <si>
    <t>B.2</t>
  </si>
  <si>
    <t>Servizi</t>
  </si>
  <si>
    <t>B.3</t>
  </si>
  <si>
    <t>Godimento di beni di terzi</t>
  </si>
  <si>
    <t>B.4</t>
  </si>
  <si>
    <t>Personale</t>
  </si>
  <si>
    <t>B.5</t>
  </si>
  <si>
    <t>Ammortamenti e svalutazioni</t>
  </si>
  <si>
    <t>B.6</t>
  </si>
  <si>
    <t>Variazione delle rimanenze di materie prime, sussidiarie, di consumo e merci</t>
  </si>
  <si>
    <t>B.7</t>
  </si>
  <si>
    <t>Accantonamenti per rischi</t>
  </si>
  <si>
    <t>B.8</t>
  </si>
  <si>
    <t>Altri accantonamenti</t>
  </si>
  <si>
    <t>B.9</t>
  </si>
  <si>
    <t>Oneri diversi di gestione</t>
  </si>
  <si>
    <t>Risultato della gestione caratteristica (A - B)</t>
  </si>
  <si>
    <t>C</t>
  </si>
  <si>
    <t>Proventi e oneri finanziari:</t>
  </si>
  <si>
    <t>C.1</t>
  </si>
  <si>
    <t>Proventi da partecipazioni</t>
  </si>
  <si>
    <t>C.2</t>
  </si>
  <si>
    <t>Altri proventi finanziari</t>
  </si>
  <si>
    <t>C.3</t>
  </si>
  <si>
    <t>Interessi e altri oneri finanziari</t>
  </si>
  <si>
    <t>D</t>
  </si>
  <si>
    <t>Rettifica valore attività finanziarie:</t>
  </si>
  <si>
    <t>D.1</t>
  </si>
  <si>
    <t>Rivalutazioni</t>
  </si>
  <si>
    <t>D.2</t>
  </si>
  <si>
    <t>Svalutazioni</t>
  </si>
  <si>
    <t>E</t>
  </si>
  <si>
    <t>Proventi e oneri straordinari</t>
  </si>
  <si>
    <t>Risultato prima delle imposte (A – B + C + D + E)</t>
  </si>
  <si>
    <t>Imposte sul reddito d’esercizio</t>
  </si>
  <si>
    <t>Utile (perdita) dell’esercizio</t>
  </si>
  <si>
    <t>per "Anno 1" si intende l'anno successivo a quello in cui si prevede di concludere il programma di investimenti</t>
  </si>
  <si>
    <t xml:space="preserve"> Anagrafica Soggetto Proponente</t>
  </si>
  <si>
    <t>Denominazione/Ragione Sociale</t>
  </si>
  <si>
    <t>Forma giuridica</t>
  </si>
  <si>
    <t xml:space="preserve"> Determinazione contributo</t>
  </si>
  <si>
    <t>Tipologia Soggetto</t>
  </si>
  <si>
    <t>Intensità di aiuto applicabile</t>
  </si>
  <si>
    <t xml:space="preserve"> Piano di copertura</t>
  </si>
  <si>
    <t xml:space="preserve"> Prospetto fonti/impieghi</t>
  </si>
  <si>
    <t>Impieghi/Fabbisogni</t>
  </si>
  <si>
    <t>Importi in €</t>
  </si>
  <si>
    <t>Fonti di copertura</t>
  </si>
  <si>
    <t>Spese agevolabili</t>
  </si>
  <si>
    <t xml:space="preserve">Contributo richiesto </t>
  </si>
  <si>
    <t>Spese non agevolabili (eventuale)</t>
  </si>
  <si>
    <t>Risorse proprie</t>
  </si>
  <si>
    <t>IVA</t>
  </si>
  <si>
    <t>Finanziamento esterno</t>
  </si>
  <si>
    <t>Altro</t>
  </si>
  <si>
    <t>Totale Impieghi</t>
  </si>
  <si>
    <t>Totale Fonti di copertura</t>
  </si>
  <si>
    <t>Descrizione delle modalità di apporto dei mezzi propri e di ricorso ad altre fonti</t>
  </si>
  <si>
    <t>Illustrare   le   modalità  attraverso   cui  si   farà   fronte   al   finanziamento   delle   spese   non  coperte   da agevolazione.</t>
  </si>
  <si>
    <t>Criteri di valutazione</t>
  </si>
  <si>
    <t>Parametro</t>
  </si>
  <si>
    <t>Punteggio Massimo</t>
  </si>
  <si>
    <t>A. Efficacia</t>
  </si>
  <si>
    <t>A1</t>
  </si>
  <si>
    <t>Capacità degli interventi di contribuire al perseguimento dei risultati attesi del Programma e delle finalità dell’Azione specifica e chiara esplicitazione degli obiettivi e delle finalità proposti</t>
  </si>
  <si>
    <t>A1.1) Capacità del progetto di migliorare il posizionamento competitivo dell’impresa nel sistema turistico attraverso:</t>
  </si>
  <si>
    <t>Il punteggio è assegnato sulla base delle indicazioni fornite in merito dall’impresa proponente all’interno del formulario, con l’espressione di un giudizio da parte della Commissione di valutazione, con le modalità previste dall’Avviso.</t>
  </si>
  <si>
    <t>B. Efficienza</t>
  </si>
  <si>
    <t>B1</t>
  </si>
  <si>
    <t>Sostenibilità economica e finanziaria del progetto in termini di economicità della proposta (in rapporto all’importo del sostegno, alle attività intraprese e al conseguimento degli obiettivi)</t>
  </si>
  <si>
    <t>B2</t>
  </si>
  <si>
    <t>Qualità delle soluzioni organizzative e metodologiche individuate per la realizzazione degli interventi connesse al piano di lavoro, alla valutazione dei rischi, alla adeguatezza delle risorse attribuite alle singole componenti progettuali</t>
  </si>
  <si>
    <t>B2.1) Progetti che prevedano una chiara esposizione dell’organizzazione progettuale, del piano di lavoro, una puntuale valorizzazione dei tempi per la realizzazione delle attività che sia coerente e sostenibile, una coerente attribuzione delle risorse alle diverse componenti progettuali</t>
  </si>
  <si>
    <t>Il punteggio è assegnato sulla base delle indicazioni fornite in merito dall’impresa proponente all’interno del formulario, con l’espressione di un giudizio da parte della Commissione di valutazione, con le modalità previste dall’Avviso</t>
  </si>
  <si>
    <t>C. Utilità</t>
  </si>
  <si>
    <t>C1</t>
  </si>
  <si>
    <t>D. Sostenibilità</t>
  </si>
  <si>
    <t>D1</t>
  </si>
  <si>
    <t>Adeguatezza del rapporto fra i costi da sostenere per l’attuazione dell’investimento</t>
  </si>
  <si>
    <t>Il punteggio sarà attribuito come segue:</t>
  </si>
  <si>
    <t>D2</t>
  </si>
  <si>
    <t xml:space="preserve">Contributo alla transizione ecologica e digitale </t>
  </si>
  <si>
    <t>Gli interventi dovranno riguardare una o più delle seguenti tipologie:</t>
  </si>
  <si>
    <t>Totale complessivo</t>
  </si>
  <si>
    <t xml:space="preserve">Punteggio aggiuntivo </t>
  </si>
  <si>
    <t>E. Punteggio aggiuntivo</t>
  </si>
  <si>
    <t>E1</t>
  </si>
  <si>
    <t>Ai fini dell’attribuzione del punteggio si farà riferimento a quanto dichiarato in domanda sul punto</t>
  </si>
  <si>
    <t>Allegato 2 Formulario</t>
  </si>
  <si>
    <t xml:space="preserve">      - l’introduzione di innovazioni di prodotto, di processo, nonché negli assetti organizzativi e gestionali </t>
  </si>
  <si>
    <t xml:space="preserve">      - investimenti capaci di ridurre l’impronta ambientale dei processi di erogazione del servizio di ricettività</t>
  </si>
  <si>
    <t xml:space="preserve">         E1.1 Premialità per le imprese resistenti alla criminalità organizzata in applicazione della Legge regionale n. 51/2023</t>
  </si>
  <si>
    <t xml:space="preserve">Premialità per le imprese resistenti alla criminalità organizzata e per il superamento della discriminazione di genere e incentivi </t>
  </si>
  <si>
    <t>I punteggi E1.1, non contribuisce ai fini del raggiungimento minimo di 60/100 punti</t>
  </si>
  <si>
    <t>consapevole delle responsabilità penali cui può andare incontro in caso di dichiarazioni mendaci, ai sensi e per gli effetti dell’art. 76 del D.P.R. 28 dicembre 2000, n. 445,</t>
  </si>
  <si>
    <t>DICHIARA</t>
  </si>
  <si>
    <t xml:space="preserve"> - che le informazioni riportate nel presente Formulario sono veritiere e, ove riferite a elementi previsionali, basate su stime ragionevoli;
 - che i valori esposti relativi alla spesa ammissibile, per la quale il contributo è richiesto, si basa su i) preventivi predisposti nella disponibilità del richiedente e/o ii) su stime ragionevoli effettuate dal richiedente medesimo in collaborazione con il fornitore dei beni e servizi.</t>
  </si>
  <si>
    <t>RICHIEDE</t>
  </si>
  <si>
    <t>Firma digitale Legale Rappresentante</t>
  </si>
  <si>
    <r>
      <t>B1.1) Quota di Cofinanziamento privato. Percentuale di agevolazione richiesta inferiore a quella massima concedibile:</t>
    </r>
    <r>
      <rPr>
        <sz val="10"/>
        <color rgb="FFFF0000"/>
        <rFont val="Calibri"/>
        <family val="2"/>
      </rPr>
      <t xml:space="preserve"> vengono attribuiti 2 punti per ogni punto percentuale di contributo in conto capitale richiesto in meno rispetto a quello massimo concedibile, fino ad un massimo di 10 punti</t>
    </r>
  </si>
  <si>
    <r>
      <t xml:space="preserve">CRITERIO A1.1 </t>
    </r>
    <r>
      <rPr>
        <sz val="11"/>
        <rFont val="Calibri"/>
        <family val="2"/>
        <scheme val="minor"/>
      </rPr>
      <t>(fornire informazioni utili all'attribuzione del punteggio)</t>
    </r>
  </si>
  <si>
    <r>
      <t xml:space="preserve">CRITERIO A1.2  </t>
    </r>
    <r>
      <rPr>
        <sz val="11"/>
        <rFont val="Calibri"/>
        <family val="2"/>
        <scheme val="minor"/>
      </rPr>
      <t>(fornire informazioni utili all'attribuzione del punteggio)</t>
    </r>
  </si>
  <si>
    <r>
      <t xml:space="preserve">CRITERIO B2.1 </t>
    </r>
    <r>
      <rPr>
        <sz val="11"/>
        <rFont val="Calibri"/>
        <family val="2"/>
        <scheme val="minor"/>
      </rPr>
      <t>(fornire informazioni utili all'attribuzione del punteggio)</t>
    </r>
  </si>
  <si>
    <r>
      <t>CRITERIO D2.1</t>
    </r>
    <r>
      <rPr>
        <sz val="11"/>
        <rFont val="Calibri"/>
        <family val="2"/>
        <scheme val="minor"/>
      </rPr>
      <t xml:space="preserve"> (fornire informazioni utili all'attribuzione del punteggio)</t>
    </r>
  </si>
  <si>
    <t xml:space="preserve">un contributo pari a €: </t>
  </si>
  <si>
    <t>10% del parametro numerico finale</t>
  </si>
  <si>
    <t>PR CALABRIA FESR FSE 2021 – 2027
OP1 - UNA CALABRIA PIÙ SMART
PRIORITÀ 1 - RICERCA, INNOVAZIONE E COMPETITIVITÀ
RSO1.3. Rafforzare la crescita sostenibile e la competitività delle PMI e la creazione di posti di lavoro nelle PMI, anche grazie agli investimenti produttivi
Azione 1.3.1 Competitività del sistema produttivo regionale
RSO1.1. Sviluppare e rafforzare le capacità di ricerca e di innovazione e l'introduzione di tecnologie avanzate
Azione 1.1.1 del PR 21/27 Sostegno a progetti di attività di ricerca, sviluppo e innovazione, anche in collaborazione con organismi di ricerca, nelle Aree e nelle traiettorie prioritarie della S3
FSC 21/27 
Area Tematica 03 Competitività imprese – 
Linea intervento 03.01 Industria e servizi
AVVISO PUBBLICO 
“per il sostegno e l’attrazione degli investimenti e per il rafforzamento della struttura produttiva regionale”</t>
  </si>
  <si>
    <r>
      <rPr>
        <b/>
        <sz val="11"/>
        <rFont val="Calibri"/>
        <family val="2"/>
      </rPr>
      <t xml:space="preserve">Dimensione impresa
</t>
    </r>
    <r>
      <rPr>
        <i/>
        <sz val="9"/>
        <rFont val="Calibri"/>
        <family val="2"/>
      </rPr>
      <t>(da dichiarare sulla base dei criteri indicati nell’avviso</t>
    </r>
    <r>
      <rPr>
        <sz val="10"/>
        <rFont val="Calibri"/>
        <family val="2"/>
      </rPr>
      <t>)</t>
    </r>
  </si>
  <si>
    <t>C1 Grado di innovazione introdotte (in termini di processo, prodotto, assetti organizzativi e gestionali)</t>
  </si>
  <si>
    <r>
      <t xml:space="preserve">CRITERIO C1.1 </t>
    </r>
    <r>
      <rPr>
        <sz val="11"/>
        <rFont val="Calibri"/>
        <family val="2"/>
        <scheme val="minor"/>
      </rPr>
      <t>(fornire informazioni utili all'attribuzione del punteggio)</t>
    </r>
  </si>
  <si>
    <r>
      <t>CRITERIO D2.2</t>
    </r>
    <r>
      <rPr>
        <sz val="11"/>
        <rFont val="Calibri"/>
        <family val="2"/>
        <scheme val="minor"/>
      </rPr>
      <t xml:space="preserve"> (fornire informazioni utili all'attribuzione del punteggio)</t>
    </r>
  </si>
  <si>
    <t xml:space="preserve">      - presenza di soluzioni che innovano e rafforzano filiere produttive regionali lungo le direttrici S3</t>
  </si>
  <si>
    <t xml:space="preserve">      - progetti che prevedono l'apertura di una nuova unità operativa o l'ampliamento di una unità operativa da parte di imprese extra-regionali</t>
  </si>
  <si>
    <t>Il punteggio è assegnato sulla base delle indicazioni fornite in merito dall’impresa proponente all’interno del formulario , con l’espressione di un giudizio da parte della Commissione di valutazione, con le modalità previste dall’Avviso.</t>
  </si>
  <si>
    <t>A1.2) Capacità del progetto di favorire la crescita e il consolidamento dell’impresa proponente all’interno delle filiere di appartenenza ovvero in
mercati/filiere  produttive diverse</t>
  </si>
  <si>
    <t>Grado di innovazione introdotte (in termini di processo, prodotto, assetti organizzativi e gestionali)</t>
  </si>
  <si>
    <t>C1.1) Grado di rilevanza e potenziale innovativo del progetto presentato, in termini di avanzamento tecnologico (innovazione di prodotto/processo/assetti organizzativi e gestionali) per l’impresa proponente.</t>
  </si>
  <si>
    <t>se R è superiore a 0,8 = punti 10</t>
  </si>
  <si>
    <t xml:space="preserve">D2.1) Presenza nel progetto di soluzioni per la transizione ecologica e digitale. </t>
  </si>
  <si>
    <t xml:space="preserve">      - strumenti e soluzioni per la realizzazione di prodotti e/o servizi a basso impatto ambientale o digitalizzati</t>
  </si>
  <si>
    <t xml:space="preserve">       - realizzazione di attività di sviluppo e prototipazione sperimentale, finalizzate all’ecodesign dei prodotti e al recupero, riuso, riciclo di prodotti </t>
  </si>
  <si>
    <t xml:space="preserve">       - realizzazione di prodotti e/o servizi improntati sulla sostenibilità oppure sulla digitalizzazione      dei processi</t>
  </si>
  <si>
    <t>D2.2) Presenza nel Programma di Investimento di tecnologie digitali innovative
Sarà valutata la presenza nel Programma di Investimento di interventi e soluzioni che utilizzano una o più delle seguenti tecnologie</t>
  </si>
  <si>
    <t xml:space="preserve">       - AI, Big data e analytics</t>
  </si>
  <si>
    <t xml:space="preserve">      - Cloud computing</t>
  </si>
  <si>
    <t>Il punteggio è assegnato sulla base delle indicazioni fornite in merito dall’impresa proponente all’interno del formulario, con modalità on-off</t>
  </si>
  <si>
    <t>se R è pari  a 0,8 e superiore a 0,65 = punti 5</t>
  </si>
  <si>
    <t>se R è pari o inferiore a 0,65 = punti 0</t>
  </si>
  <si>
    <t>a.3 divesificare la produzione di uno stabilimento</t>
  </si>
  <si>
    <t>a.4 apportare un cambiamento fondamentale del processo di  produzione</t>
  </si>
  <si>
    <t>a.1 realizzare nuove unità produttive</t>
  </si>
  <si>
    <t>a.2 ampliare capacità di unità produttive esistenti</t>
  </si>
  <si>
    <t>a)  Macchinari, impianti e attrezzature varie</t>
  </si>
  <si>
    <r>
      <t xml:space="preserve">b2 + b3)  Opere murarie e assimilabili (incluso l’acquisto dell’immobile) comprese quelle impiantistiche (idriche, fognarie, sanitarie, elettriche, riscaldamento, condizionamento, infissi e serramenti, fibra ottica, e comunque ogni tipologia di bene/servizio che per la sua installazione, montaggio o esecuzione, presuppone la realizzazione di opere murarie correlate) </t>
    </r>
    <r>
      <rPr>
        <sz val="11"/>
        <color rgb="FF0070C0"/>
        <rFont val="Calibri"/>
        <family val="2"/>
      </rPr>
      <t>(limite del 40% dell’investimento ammissibile dell’intero progetto)</t>
    </r>
  </si>
  <si>
    <r>
      <t>c)</t>
    </r>
    <r>
      <rPr>
        <sz val="11"/>
        <rFont val="Calibri"/>
        <family val="2"/>
        <scheme val="minor"/>
      </rPr>
      <t xml:space="preserve">  </t>
    </r>
    <r>
      <rPr>
        <b/>
        <sz val="11"/>
        <rFont val="Calibri"/>
        <family val="2"/>
        <scheme val="minor"/>
      </rPr>
      <t>Attivi immateriali: Brevetti, licenze, know-how e conoscenze tecniche non brevettate</t>
    </r>
  </si>
  <si>
    <t xml:space="preserve">Totale b1) </t>
  </si>
  <si>
    <r>
      <t>Totale b2+b3)</t>
    </r>
    <r>
      <rPr>
        <sz val="11"/>
        <color indexed="8"/>
        <rFont val="Calibri"/>
        <family val="2"/>
        <scheme val="minor"/>
      </rPr>
      <t xml:space="preserve"> </t>
    </r>
  </si>
  <si>
    <r>
      <t>Totale a)</t>
    </r>
    <r>
      <rPr>
        <sz val="11"/>
        <color indexed="8"/>
        <rFont val="Calibri"/>
        <family val="2"/>
        <scheme val="minor"/>
      </rPr>
      <t xml:space="preserve"> </t>
    </r>
  </si>
  <si>
    <t>Totale c)</t>
  </si>
  <si>
    <t>Totale d1)</t>
  </si>
  <si>
    <t>Totale d2)</t>
  </si>
  <si>
    <t>Totale d) (d1+d2)</t>
  </si>
  <si>
    <t>Totale e)</t>
  </si>
  <si>
    <t>Il costo totale ammissibile deve essere non superiore al 40% del totale investimento ammissibile</t>
  </si>
  <si>
    <t xml:space="preserve">  Programma di investimenti Produttivi (deve essere superiore al 60% dell'investimento totale ammissibile</t>
  </si>
  <si>
    <t>N° Ore</t>
  </si>
  <si>
    <t>Costo ammissibile</t>
  </si>
  <si>
    <r>
      <t>Totale b)</t>
    </r>
    <r>
      <rPr>
        <sz val="11"/>
        <color indexed="8"/>
        <rFont val="Calibri"/>
        <family val="2"/>
        <scheme val="minor"/>
      </rPr>
      <t xml:space="preserve"> </t>
    </r>
  </si>
  <si>
    <r>
      <t>Totale c)</t>
    </r>
    <r>
      <rPr>
        <sz val="11"/>
        <color indexed="8"/>
        <rFont val="Calibri"/>
        <family val="2"/>
        <scheme val="minor"/>
      </rPr>
      <t xml:space="preserve"> </t>
    </r>
  </si>
  <si>
    <t>Totale B costi forfettari (b+c+d+e) (n.b. la somma non deve essere superiore al 40% del totale spese personale)</t>
  </si>
  <si>
    <t>Totale A+B</t>
  </si>
  <si>
    <t>Piccola Impresa</t>
  </si>
  <si>
    <t>Grande impresa</t>
  </si>
  <si>
    <t>Media Impresa</t>
  </si>
  <si>
    <t>Progetti di ricerca e sviluppo (R&amp;S)</t>
  </si>
  <si>
    <t>Intervento produttivo (obbligatorio - art 2 - Punto a) dell'avviso)</t>
  </si>
  <si>
    <t>Intervento produttivo (facoltativo - art 2 - Punti b) e c) dell'avviso)</t>
  </si>
  <si>
    <t>spese di personale tipo A (Alto, per livelli dirigenziali</t>
  </si>
  <si>
    <t>Costo Oraro</t>
  </si>
  <si>
    <t>spese di personale tipo M (Medio, per livelli quadro)</t>
  </si>
  <si>
    <t>spese di personale tipo B (Basso, per livelli di impiegato/operaio)</t>
  </si>
  <si>
    <t>Non previsti</t>
  </si>
  <si>
    <r>
      <t>a</t>
    </r>
    <r>
      <rPr>
        <b/>
        <sz val="11"/>
        <color rgb="FF00000A"/>
        <rFont val="Calibri"/>
        <family val="2"/>
      </rPr>
      <t>)</t>
    </r>
    <r>
      <rPr>
        <sz val="11"/>
        <color rgb="FF00000A"/>
        <rFont val="Calibri"/>
        <family val="2"/>
      </rPr>
      <t xml:space="preserve">  </t>
    </r>
    <r>
      <rPr>
        <b/>
        <sz val="11"/>
        <color indexed="8"/>
        <rFont val="Calibri"/>
        <family val="2"/>
      </rPr>
      <t>Progetto R&amp;S :Spese personale</t>
    </r>
    <r>
      <rPr>
        <sz val="11"/>
        <color rgb="FF00000A"/>
        <rFont val="Calibri"/>
        <family val="2"/>
      </rPr>
      <t xml:space="preserve"> </t>
    </r>
    <r>
      <rPr>
        <sz val="11"/>
        <color rgb="FF0070C0"/>
        <rFont val="Calibri"/>
        <family val="2"/>
      </rPr>
      <t>(attività Sviluppo Sperimentale )</t>
    </r>
  </si>
  <si>
    <t>Totale a) R&amp;S (RI)</t>
  </si>
  <si>
    <t>Totale a) R&amp;S (SS)</t>
  </si>
  <si>
    <t>Totale a) Innovazione (SS)</t>
  </si>
  <si>
    <t>Totale A (a)  = totale spese personale</t>
  </si>
  <si>
    <t>Progetti di Innovazione (I)</t>
  </si>
  <si>
    <t>Progetti di Innovazione (I)+Progetti di ricerca e sviluppo (R&amp;S)</t>
  </si>
  <si>
    <t xml:space="preserve">Totale c) </t>
  </si>
  <si>
    <r>
      <t>a)  Progetto di Innovazione :Spese personale</t>
    </r>
    <r>
      <rPr>
        <b/>
        <sz val="11"/>
        <color theme="4" tint="-0.249977111117893"/>
        <rFont val="Calibri"/>
        <family val="2"/>
      </rPr>
      <t xml:space="preserve"> (attività Sviluppo Sperimentale )</t>
    </r>
  </si>
  <si>
    <t>Intensità di aiuto massima applicabile [€]</t>
  </si>
  <si>
    <r>
      <t xml:space="preserve">b) Progetto R&amp;S :  Strumentazione e attrezzature </t>
    </r>
    <r>
      <rPr>
        <b/>
        <sz val="11"/>
        <color theme="4" tint="-0.249977111117893"/>
        <rFont val="Calibri"/>
        <family val="2"/>
      </rPr>
      <t>(attività Ricerca Industriale )</t>
    </r>
  </si>
  <si>
    <r>
      <t xml:space="preserve">b) Progetto R&amp;S: Strumentazione e attrezzature </t>
    </r>
    <r>
      <rPr>
        <b/>
        <sz val="11"/>
        <color theme="4" tint="-0.249977111117893"/>
        <rFont val="Calibri"/>
        <family val="2"/>
      </rPr>
      <t>(attività Sviluppo Sperimentale )</t>
    </r>
  </si>
  <si>
    <r>
      <t xml:space="preserve">b)   Progetto di Innovazione: Strumentazione e attrezzature </t>
    </r>
    <r>
      <rPr>
        <b/>
        <sz val="11"/>
        <color theme="4" tint="-0.249977111117893"/>
        <rFont val="Calibri"/>
        <family val="2"/>
      </rPr>
      <t>(attività Sviluppo Sperimentale )</t>
    </r>
  </si>
  <si>
    <r>
      <t>c) Progetto R&amp;S: costi per la ricerca contrattuale, le conoscenze e i brevetti acquisiti o ottenuti in licenza da fonti esterne  (</t>
    </r>
    <r>
      <rPr>
        <b/>
        <sz val="11"/>
        <color theme="4" tint="-0.249977111117893"/>
        <rFont val="Calibri"/>
        <family val="2"/>
      </rPr>
      <t>attività Ricerca Industriale )</t>
    </r>
  </si>
  <si>
    <r>
      <t xml:space="preserve"> c) Progetto R&amp;S: costi per la ricerca contrattuale, le conoscenze e i brevetti acquisiti o ottenuti in licenza da fonti esterne </t>
    </r>
    <r>
      <rPr>
        <b/>
        <sz val="11"/>
        <color theme="4" tint="-0.249977111117893"/>
        <rFont val="Calibri"/>
        <family val="2"/>
        <scheme val="minor"/>
      </rPr>
      <t>(attività Sviluppo Sperimentale )</t>
    </r>
  </si>
  <si>
    <r>
      <t xml:space="preserve"> c) Progetto di Innovazione: costi per la ricerca contrattuale, le conoscenze e i brevetti acquisiti o ottenuti in licenza da fonti esterne </t>
    </r>
    <r>
      <rPr>
        <b/>
        <sz val="11"/>
        <color theme="4" tint="-0.249977111117893"/>
        <rFont val="Calibri"/>
        <family val="2"/>
        <scheme val="minor"/>
      </rPr>
      <t>(attività Sviluppo Sperimentale )</t>
    </r>
  </si>
  <si>
    <r>
      <t xml:space="preserve">e) Progetto R&amp;S: spese generali </t>
    </r>
    <r>
      <rPr>
        <b/>
        <sz val="11"/>
        <color theme="4" tint="-0.249977111117893"/>
        <rFont val="Calibri"/>
        <family val="2"/>
        <scheme val="minor"/>
      </rPr>
      <t>(attività Ricerca Industriale )</t>
    </r>
  </si>
  <si>
    <r>
      <t>e) Progetto R&amp;S: spese generali</t>
    </r>
    <r>
      <rPr>
        <b/>
        <sz val="11"/>
        <color theme="4" tint="-0.249977111117893"/>
        <rFont val="Calibri"/>
        <family val="2"/>
        <scheme val="minor"/>
      </rPr>
      <t xml:space="preserve"> (attività Sviluppo Sperimentale )</t>
    </r>
  </si>
  <si>
    <r>
      <t>e)Progetto di Innovazione: spese generali</t>
    </r>
    <r>
      <rPr>
        <b/>
        <sz val="11"/>
        <color theme="4" tint="-0.249977111117893"/>
        <rFont val="Calibri"/>
        <family val="2"/>
        <scheme val="minor"/>
      </rPr>
      <t xml:space="preserve"> (attività Sviluppo Sperimentale )</t>
    </r>
  </si>
  <si>
    <r>
      <t>a</t>
    </r>
    <r>
      <rPr>
        <b/>
        <sz val="11"/>
        <color rgb="FF00000A"/>
        <rFont val="Calibri"/>
        <family val="2"/>
      </rPr>
      <t>)</t>
    </r>
    <r>
      <rPr>
        <sz val="11"/>
        <color rgb="FF00000A"/>
        <rFont val="Calibri"/>
        <family val="2"/>
      </rPr>
      <t xml:space="preserve">  </t>
    </r>
    <r>
      <rPr>
        <b/>
        <sz val="11"/>
        <color rgb="FF00000A"/>
        <rFont val="Calibri"/>
        <family val="2"/>
      </rPr>
      <t>Progetto R&amp;S :</t>
    </r>
    <r>
      <rPr>
        <b/>
        <sz val="11"/>
        <color indexed="8"/>
        <rFont val="Calibri"/>
        <family val="2"/>
      </rPr>
      <t>Spese personale</t>
    </r>
    <r>
      <rPr>
        <sz val="11"/>
        <color rgb="FF00000A"/>
        <rFont val="Calibri"/>
        <family val="2"/>
      </rPr>
      <t xml:space="preserve"> </t>
    </r>
    <r>
      <rPr>
        <sz val="11"/>
        <color rgb="FF0070C0"/>
        <rFont val="Calibri"/>
        <family val="2"/>
      </rPr>
      <t>(attività Ricerca Industriale )</t>
    </r>
  </si>
  <si>
    <t xml:space="preserve"> Spese di cui alle lettere a), b1-b2-b3), c) d) del par. 3.4., paragrafo 1., comma 1.1 (Art 14 GBER)</t>
  </si>
  <si>
    <t>Spese di cui alle lettere e) del par. 3.4., paragrafo 1., comma 1.1 (Art 18 GBER)</t>
  </si>
  <si>
    <t>Importo totale investimento ammissibile [€]</t>
  </si>
  <si>
    <t>Percentuale agevolazione complessiva concedibila [%]</t>
  </si>
  <si>
    <t>Percentuale agevolazione complessiva richiesta [%]</t>
  </si>
  <si>
    <t>Riduzione percentuale agevolazione complessiva richiesta [%]</t>
  </si>
  <si>
    <t>Totale progetto Innovazione</t>
  </si>
  <si>
    <r>
      <rPr>
        <b/>
        <sz val="11"/>
        <color rgb="FF00000A"/>
        <rFont val="Calibri"/>
        <family val="2"/>
      </rPr>
      <t>b1)</t>
    </r>
    <r>
      <rPr>
        <sz val="11"/>
        <color rgb="FF00000A"/>
        <rFont val="Calibri"/>
        <family val="2"/>
      </rPr>
      <t xml:space="preserve">  </t>
    </r>
    <r>
      <rPr>
        <b/>
        <sz val="11"/>
        <color indexed="8"/>
        <rFont val="Calibri"/>
        <family val="2"/>
      </rPr>
      <t>Acquisto del suolo e sue sistemazioni</t>
    </r>
    <r>
      <rPr>
        <sz val="11"/>
        <color rgb="FF00000A"/>
        <rFont val="Calibri"/>
        <family val="2"/>
      </rPr>
      <t xml:space="preserve"> </t>
    </r>
    <r>
      <rPr>
        <sz val="11"/>
        <color rgb="FF0070C0"/>
        <rFont val="Calibri"/>
        <family val="2"/>
      </rPr>
      <t>(limite del 10% dell’investimento ammissibile dell’intero progetto)</t>
    </r>
  </si>
  <si>
    <r>
      <t xml:space="preserve">d1) Progettazioni ingegneristiche e direzione lavori </t>
    </r>
    <r>
      <rPr>
        <sz val="11"/>
        <color rgb="FF0070C0"/>
        <rFont val="Calibri"/>
        <family val="2"/>
        <scheme val="minor"/>
      </rPr>
      <t>(limite del 5% dell’investimento ammissibile)  e comunque max 250.000 euro se investimenti ammissibili &gt; 5.000.000)</t>
    </r>
  </si>
  <si>
    <r>
      <t xml:space="preserve">d2)  Studi di fattibilità tecnico-economica-finanziaria </t>
    </r>
    <r>
      <rPr>
        <sz val="11"/>
        <color rgb="FF0070C0"/>
        <rFont val="Calibri"/>
        <family val="2"/>
        <scheme val="minor"/>
      </rPr>
      <t>(limite del 3% dell’investimento ammissibile) e comunque max 50.000 euro se investimenti ammissibili &gt; 1.667.000)</t>
    </r>
  </si>
  <si>
    <t>e) Consulenza, solo per PMI (limite del 10% dell'investimento ammissibile)</t>
  </si>
  <si>
    <t>D1.1) Rapporto tra costi del progetto riferiti a  “Investimenti Produttivi” ammissibili /Totale investimento ammissibile</t>
  </si>
  <si>
    <t>R</t>
  </si>
  <si>
    <t xml:space="preserve">      - Simulation e sistemi cyber-fisici</t>
  </si>
  <si>
    <t xml:space="preserve">       - Internet of things (IOT)</t>
  </si>
  <si>
    <t xml:space="preserve">      - Autonomous Robotics</t>
  </si>
  <si>
    <t xml:space="preserve">      - Immersive technologies (RA, RV, 3D)</t>
  </si>
  <si>
    <t xml:space="preserve">      - System integration</t>
  </si>
  <si>
    <t xml:space="preserve">      - Cybersecurity</t>
  </si>
  <si>
    <t xml:space="preserve">      - progetti capaci di incrementare i processi di digitalizzazione delle imprese</t>
  </si>
  <si>
    <t>La manomissione del presente file e delle formule in esso contenute determina l'inammissibilità della domanda di contributo</t>
  </si>
  <si>
    <t>Contributo Massimo Teorico Applicabile [€]</t>
  </si>
  <si>
    <t>Importo spese ammissibili  [€]</t>
  </si>
  <si>
    <t>Calcolo Contributo [€]</t>
  </si>
  <si>
    <t>Calcolo Contributo Totale Concedibile [€]</t>
  </si>
  <si>
    <t>Importo spese ammissibili [€]</t>
  </si>
  <si>
    <t>Calcolo Contributo Totale Richiesto [€]</t>
  </si>
  <si>
    <t>Il sottoscritto</t>
  </si>
  <si>
    <t>il qualità di legale rappresentante dell'impresa</t>
  </si>
  <si>
    <t>Codice fiscale</t>
  </si>
  <si>
    <t>Codice Fiscale</t>
  </si>
  <si>
    <t>Categorie di spese (Investimento Produttivo)</t>
  </si>
  <si>
    <t>RI</t>
  </si>
  <si>
    <t>SS</t>
  </si>
  <si>
    <t>Categorie di spese (RI)</t>
  </si>
  <si>
    <t>Categorie di spese (SS)</t>
  </si>
  <si>
    <t>spese (quota RI) di cui all'art 3.4 par 1 comma 1.2 lett a) b) c) d) e)</t>
  </si>
  <si>
    <t>spese (quota SS) di cui all'art 3.4 par 1 comma 1.2 lett a) b) c) d) e)</t>
  </si>
  <si>
    <t>Descrizione dell’impresa: l’ambito di operatività, i cenni storici salienti, le esperienze professionali dell’imprenditore e del management aziendale.
Ove disponibili, Illustrazione dei principali dati aziendali relativi agli ultimi due esercizi consuntivi, finalizzata ad inquadrare la realtà imprenditoriale sotto il profilo dimensionale (trend di fatturato, numero di addetti, risultati di esercizio, ecc.). (MAX 15000 CARATTERI)</t>
  </si>
  <si>
    <t>Descrizione dettagliata del programma di investimento da realizzare
Descrizione delle ricadute economiche derivanti dalla realizzazione dell’investimento e illustrazione delle ipotesi di base utilizzate nell’elaborazione delle proiezioni, tenuto anche conto dei fabbisogni finanziari connessi all’intervento finanziario richiesto. 
 (MAX 15000 CARATTERI)</t>
  </si>
  <si>
    <t>2A.   Descrizione Impresa e Iniziativa</t>
  </si>
  <si>
    <t>2B.   Presentazione della proposta progettuale</t>
  </si>
  <si>
    <t xml:space="preserve">  Progetto di Ricerca e Sviluppo (solo se abbinati a Investimenti Produttivi e solo se coerenti S3)</t>
  </si>
  <si>
    <t>Totale progetto (Quota RI)</t>
  </si>
  <si>
    <t>Totale progetto (Quota SS)</t>
  </si>
  <si>
    <t>Totale progetto R&amp;S</t>
  </si>
  <si>
    <r>
      <t xml:space="preserve">d) Progetto R&amp;S: altre spese di progetto </t>
    </r>
    <r>
      <rPr>
        <b/>
        <sz val="11"/>
        <color theme="4" tint="-0.249977111117893"/>
        <rFont val="Calibri"/>
        <family val="2"/>
        <scheme val="minor"/>
      </rPr>
      <t>(attività Ricerca Industriale )</t>
    </r>
  </si>
  <si>
    <r>
      <t>d) Progetto R&amp;S: altre spese di progetto</t>
    </r>
    <r>
      <rPr>
        <b/>
        <sz val="11"/>
        <color theme="4" tint="-0.249977111117893"/>
        <rFont val="Calibri"/>
        <family val="2"/>
        <scheme val="minor"/>
      </rPr>
      <t xml:space="preserve"> (attività Sviluppo Sperimentale )</t>
    </r>
  </si>
  <si>
    <r>
      <t>d)Progetto di Innovazione: altre spese di progetto</t>
    </r>
    <r>
      <rPr>
        <b/>
        <sz val="11"/>
        <color theme="4" tint="-0.249977111117893"/>
        <rFont val="Calibri"/>
        <family val="2"/>
        <scheme val="minor"/>
      </rPr>
      <t xml:space="preserve"> (attività Sviluppo Sperimentale )</t>
    </r>
  </si>
  <si>
    <t>Totale d)</t>
  </si>
  <si>
    <t xml:space="preserve">Il costo totale ammissibile non deve essere inferiore a € 500.000,00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</si>
</sst>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 #,##0.00_-;\-&quot;€&quot;\ * #,##0.00_-;_-&quot;€&quot;\ * &quot;-&quot;??_-;_-@_-"/>
    <numFmt numFmtId="165" formatCode="_-* #,##0.00\ _€_-;\-* #,##0.00\ _€_-;_-* &quot;-&quot;??\ _€_-;_-@_-"/>
    <numFmt numFmtId="166" formatCode="#,##0.00_ ;[Red]\-#,##0.00\ "/>
    <numFmt numFmtId="167" formatCode="_-* #,##0.00\ [$€-410]_-;\-* #,##0.00\ [$€-410]_-;_-* &quot;-&quot;??\ [$€-410]_-;_-@_-"/>
    <numFmt numFmtId="168" formatCode="#,##0.000_ ;\-#,##0.000\ "/>
  </numFmts>
  <fonts count="52">
    <font>
      <sz val="11"/>
      <color theme="1"/>
      <name val="Calibri"/>
      <family val="2"/>
      <scheme val="minor"/>
    </font>
    <font>
      <sz val="10"/>
      <color rgb="FF000000"/>
      <name val="Times New Roman"/>
      <family val="1"/>
    </font>
    <font>
      <b/>
      <i/>
      <sz val="12"/>
      <name val="Calibri"/>
      <family val="2"/>
      <scheme val="minor"/>
    </font>
    <font>
      <sz val="10"/>
      <color rgb="FF000000"/>
      <name val="Calibri"/>
      <family val="2"/>
      <scheme val="minor"/>
    </font>
    <font>
      <b/>
      <sz val="12"/>
      <name val="Calibri"/>
      <family val="2"/>
      <scheme val="minor"/>
    </font>
    <font>
      <b/>
      <i/>
      <sz val="12"/>
      <name val="Calibri"/>
      <family val="2"/>
    </font>
    <font>
      <b/>
      <sz val="11"/>
      <name val="Calibri"/>
      <family val="2"/>
      <scheme val="minor"/>
    </font>
    <font>
      <b/>
      <sz val="10"/>
      <color theme="1"/>
      <name val="Calibri"/>
      <family val="2"/>
    </font>
    <font>
      <b/>
      <sz val="11"/>
      <name val="Calibri"/>
      <family val="2"/>
    </font>
    <font>
      <b/>
      <sz val="10"/>
      <color rgb="FF000000"/>
      <name val="Calibri"/>
      <family val="2"/>
      <scheme val="minor"/>
    </font>
    <font>
      <b/>
      <sz val="10"/>
      <name val="Calibri"/>
      <family val="2"/>
      <scheme val="minor"/>
    </font>
    <font>
      <b/>
      <sz val="9"/>
      <color rgb="FF000000"/>
      <name val="Calibri"/>
      <family val="2"/>
      <scheme val="minor"/>
    </font>
    <font>
      <sz val="11"/>
      <color rgb="FF00000A"/>
      <name val="Calibri"/>
      <family val="2"/>
    </font>
    <font>
      <b/>
      <sz val="11"/>
      <color rgb="FF00000A"/>
      <name val="Calibri"/>
      <family val="2"/>
    </font>
    <font>
      <b/>
      <sz val="11"/>
      <color indexed="8"/>
      <name val="Calibri"/>
      <family val="2"/>
    </font>
    <font>
      <sz val="10"/>
      <color theme="1"/>
      <name val="Calibri"/>
      <family val="2"/>
      <scheme val="minor"/>
    </font>
    <font>
      <b/>
      <sz val="8"/>
      <color theme="1"/>
      <name val="Calibri"/>
      <family val="2"/>
      <scheme val="minor"/>
    </font>
    <font>
      <sz val="11"/>
      <name val="Calibri"/>
      <family val="2"/>
      <scheme val="minor"/>
    </font>
    <font>
      <sz val="12"/>
      <color rgb="FF000000"/>
      <name val="Calibri"/>
      <family val="2"/>
    </font>
    <font>
      <b/>
      <sz val="11"/>
      <color indexed="8"/>
      <name val="Calibri"/>
      <family val="2"/>
      <scheme val="minor"/>
    </font>
    <font>
      <sz val="11"/>
      <color indexed="8"/>
      <name val="Calibri"/>
      <family val="2"/>
      <scheme val="minor"/>
    </font>
    <font>
      <sz val="11"/>
      <color theme="1"/>
      <name val="Calibri"/>
      <family val="2"/>
      <scheme val="minor"/>
    </font>
    <font>
      <sz val="11"/>
      <color rgb="FF0070C0"/>
      <name val="Calibri"/>
      <family val="2"/>
    </font>
    <font>
      <sz val="11"/>
      <color rgb="FF0070C0"/>
      <name val="Calibri"/>
      <family val="2"/>
      <scheme val="minor"/>
    </font>
    <font>
      <b/>
      <sz val="11"/>
      <color theme="1"/>
      <name val="Calibri"/>
      <family val="2"/>
      <scheme val="minor"/>
    </font>
    <font>
      <i/>
      <sz val="14"/>
      <name val="Calibri"/>
      <family val="2"/>
      <scheme val="minor"/>
    </font>
    <font>
      <b/>
      <sz val="10"/>
      <color rgb="FF000000"/>
      <name val="Calibri"/>
      <family val="2"/>
    </font>
    <font>
      <b/>
      <sz val="12"/>
      <color rgb="FF000000"/>
      <name val="Calibri"/>
      <family val="2"/>
      <scheme val="minor"/>
    </font>
    <font>
      <i/>
      <sz val="8"/>
      <color rgb="FF000000"/>
      <name val="Arial-ItalicMT"/>
    </font>
    <font>
      <i/>
      <sz val="9"/>
      <name val="Calibri"/>
      <family val="2"/>
    </font>
    <font>
      <b/>
      <sz val="9"/>
      <color theme="1"/>
      <name val="Calibri"/>
      <family val="2"/>
      <scheme val="minor"/>
    </font>
    <font>
      <sz val="10"/>
      <color rgb="FF000000"/>
      <name val="Calibri"/>
      <family val="2"/>
    </font>
    <font>
      <i/>
      <sz val="8"/>
      <color rgb="FF000000"/>
      <name val="Calibri"/>
      <family val="2"/>
    </font>
    <font>
      <sz val="10"/>
      <color rgb="FFFF0000"/>
      <name val="Calibri"/>
      <family val="2"/>
    </font>
    <font>
      <sz val="8"/>
      <color theme="1"/>
      <name val="Calibri"/>
      <family val="2"/>
    </font>
    <font>
      <u/>
      <sz val="10"/>
      <color theme="10"/>
      <name val="Times New Roman"/>
      <family val="1"/>
    </font>
    <font>
      <sz val="9"/>
      <color rgb="FF000000"/>
      <name val="Times New Roman"/>
      <family val="1"/>
    </font>
    <font>
      <sz val="9"/>
      <color rgb="FF00000A"/>
      <name val="Cambria"/>
      <family val="1"/>
    </font>
    <font>
      <b/>
      <i/>
      <sz val="11"/>
      <color rgb="FF090A0E"/>
      <name val="Calibri"/>
      <family val="2"/>
    </font>
    <font>
      <b/>
      <i/>
      <sz val="16"/>
      <color rgb="FF090A0E"/>
      <name val="Calibri"/>
      <family val="2"/>
    </font>
    <font>
      <b/>
      <sz val="18"/>
      <color rgb="FF000000"/>
      <name val="Calibri"/>
      <family val="2"/>
    </font>
    <font>
      <b/>
      <sz val="10"/>
      <color theme="1"/>
      <name val="Calibri"/>
      <family val="2"/>
      <scheme val="minor"/>
    </font>
    <font>
      <b/>
      <i/>
      <sz val="12"/>
      <color rgb="FF090A0E"/>
      <name val="Calibri"/>
      <family val="2"/>
    </font>
    <font>
      <b/>
      <i/>
      <sz val="9"/>
      <color rgb="FF090A0E"/>
      <name val="Calibri"/>
      <family val="2"/>
    </font>
    <font>
      <sz val="10"/>
      <name val="Calibri"/>
      <family val="2"/>
    </font>
    <font>
      <b/>
      <sz val="11"/>
      <color theme="4" tint="-0.249977111117893"/>
      <name val="Calibri"/>
      <family val="2"/>
    </font>
    <font>
      <b/>
      <sz val="11"/>
      <color theme="4" tint="-0.249977111117893"/>
      <name val="Calibri"/>
      <family val="2"/>
      <scheme val="minor"/>
    </font>
    <font>
      <sz val="10"/>
      <name val="Calibri"/>
      <family val="2"/>
      <scheme val="minor"/>
    </font>
    <font>
      <sz val="9"/>
      <color theme="1"/>
      <name val="Calibri"/>
      <family val="2"/>
      <scheme val="minor"/>
    </font>
    <font>
      <sz val="10"/>
      <color theme="0"/>
      <name val="Calibri"/>
      <family val="2"/>
      <scheme val="minor"/>
    </font>
    <font>
      <i/>
      <sz val="10"/>
      <name val="Calibri"/>
      <family val="2"/>
      <scheme val="minor"/>
    </font>
    <font>
      <i/>
      <sz val="10"/>
      <name val="Calibri"/>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E4E4E4"/>
      </patternFill>
    </fill>
    <fill>
      <patternFill patternType="solid">
        <fgColor theme="0" tint="-4.9989318521683403E-2"/>
        <bgColor indexed="64"/>
      </patternFill>
    </fill>
    <fill>
      <patternFill patternType="solid">
        <fgColor rgb="FFE6E6E6"/>
      </patternFill>
    </fill>
    <fill>
      <patternFill patternType="solid">
        <fgColor rgb="FFF1F1F1"/>
      </patternFill>
    </fill>
    <fill>
      <patternFill patternType="solid">
        <fgColor rgb="FFFFFFFF"/>
        <bgColor indexed="64"/>
      </patternFill>
    </fill>
    <fill>
      <patternFill patternType="solid">
        <fgColor rgb="FFFFFFCC"/>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thin">
        <color theme="1" tint="0.34998626667073579"/>
      </right>
      <top/>
      <bottom style="medium">
        <color theme="1" tint="0.34998626667073579"/>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top/>
      <bottom/>
      <diagonal/>
    </border>
    <border>
      <left style="medium">
        <color rgb="FF000000"/>
      </left>
      <right/>
      <top style="medium">
        <color rgb="FF000000"/>
      </top>
      <bottom/>
      <diagonal/>
    </border>
    <border>
      <left style="thin">
        <color indexed="64"/>
      </left>
      <right/>
      <top/>
      <bottom style="thin">
        <color indexed="64"/>
      </bottom>
      <diagonal/>
    </border>
    <border>
      <left style="medium">
        <color rgb="FF000000"/>
      </left>
      <right/>
      <top/>
      <bottom style="medium">
        <color rgb="FF000000"/>
      </bottom>
      <diagonal/>
    </border>
    <border>
      <left/>
      <right style="medium">
        <color rgb="FF000000"/>
      </right>
      <top style="medium">
        <color rgb="FF000000"/>
      </top>
      <bottom/>
      <diagonal/>
    </border>
    <border>
      <left style="medium">
        <color indexed="64"/>
      </left>
      <right style="medium">
        <color rgb="FF000000"/>
      </right>
      <top/>
      <bottom/>
      <diagonal/>
    </border>
    <border>
      <left style="medium">
        <color rgb="FF000000"/>
      </left>
      <right style="medium">
        <color rgb="FF000000"/>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rgb="FF000000"/>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top/>
      <bottom style="medium">
        <color rgb="FF000000"/>
      </bottom>
      <diagonal/>
    </border>
  </borders>
  <cellStyleXfs count="8">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4" fillId="0" borderId="0"/>
    <xf numFmtId="0" fontId="35" fillId="0" borderId="0" applyNumberFormat="0" applyFill="0" applyBorder="0" applyAlignment="0" applyProtection="0"/>
    <xf numFmtId="9" fontId="21" fillId="0" borderId="0" applyFont="0" applyFill="0" applyBorder="0" applyAlignment="0" applyProtection="0"/>
  </cellStyleXfs>
  <cellXfs count="323">
    <xf numFmtId="0" fontId="0" fillId="0" borderId="0" xfId="0"/>
    <xf numFmtId="0" fontId="3" fillId="0" borderId="0" xfId="1" applyFont="1" applyAlignment="1">
      <alignment horizontal="left" vertical="top"/>
    </xf>
    <xf numFmtId="0" fontId="3" fillId="2" borderId="0" xfId="1" applyFont="1" applyFill="1" applyAlignment="1">
      <alignment horizontal="left" vertical="top"/>
    </xf>
    <xf numFmtId="0" fontId="7" fillId="3" borderId="2" xfId="1" applyFont="1" applyFill="1" applyBorder="1" applyAlignment="1" applyProtection="1">
      <alignment horizontal="center" vertical="center" wrapText="1"/>
      <protection hidden="1"/>
    </xf>
    <xf numFmtId="9" fontId="16" fillId="0" borderId="5" xfId="3" applyFont="1" applyFill="1" applyBorder="1" applyAlignment="1" applyProtection="1">
      <alignment horizontal="center" vertical="center"/>
      <protection hidden="1"/>
    </xf>
    <xf numFmtId="9" fontId="16" fillId="0" borderId="7" xfId="3" applyFont="1" applyFill="1" applyBorder="1" applyAlignment="1" applyProtection="1">
      <alignment horizontal="center" vertical="center"/>
      <protection hidden="1"/>
    </xf>
    <xf numFmtId="9" fontId="16" fillId="0" borderId="9" xfId="3" applyFont="1" applyFill="1" applyBorder="1" applyAlignment="1" applyProtection="1">
      <alignment horizontal="center" vertical="center"/>
      <protection hidden="1"/>
    </xf>
    <xf numFmtId="9" fontId="16" fillId="0" borderId="10" xfId="3" applyFont="1" applyFill="1" applyBorder="1" applyAlignment="1" applyProtection="1">
      <alignment horizontal="center" vertical="center"/>
      <protection hidden="1"/>
    </xf>
    <xf numFmtId="9" fontId="15" fillId="0" borderId="7" xfId="3" applyFont="1" applyFill="1" applyBorder="1" applyAlignment="1" applyProtection="1">
      <alignment horizontal="center" vertical="center"/>
      <protection hidden="1"/>
    </xf>
    <xf numFmtId="9" fontId="15" fillId="0" borderId="6" xfId="3" applyFont="1" applyFill="1" applyBorder="1" applyAlignment="1" applyProtection="1">
      <alignment horizontal="center" vertical="center"/>
      <protection hidden="1"/>
    </xf>
    <xf numFmtId="9" fontId="16" fillId="0" borderId="11" xfId="3" applyFont="1" applyFill="1" applyBorder="1" applyAlignment="1" applyProtection="1">
      <alignment horizontal="center" vertical="center"/>
      <protection hidden="1"/>
    </xf>
    <xf numFmtId="9" fontId="16" fillId="0" borderId="12" xfId="3" applyFont="1" applyFill="1" applyBorder="1" applyAlignment="1" applyProtection="1">
      <alignment horizontal="center" vertical="center"/>
      <protection hidden="1"/>
    </xf>
    <xf numFmtId="9" fontId="16" fillId="0" borderId="16" xfId="3" applyFont="1" applyFill="1" applyBorder="1" applyAlignment="1" applyProtection="1">
      <alignment horizontal="center" vertical="center"/>
      <protection hidden="1"/>
    </xf>
    <xf numFmtId="9" fontId="16" fillId="0" borderId="17" xfId="3" applyFont="1" applyFill="1" applyBorder="1" applyAlignment="1" applyProtection="1">
      <alignment horizontal="center" vertical="center"/>
      <protection hidden="1"/>
    </xf>
    <xf numFmtId="0" fontId="25" fillId="0" borderId="0" xfId="1" applyFont="1" applyAlignment="1">
      <alignment vertical="top" wrapText="1"/>
    </xf>
    <xf numFmtId="0" fontId="3" fillId="0" borderId="0" xfId="1" applyFont="1" applyAlignment="1">
      <alignment horizontal="left" vertical="top" wrapText="1"/>
    </xf>
    <xf numFmtId="0" fontId="3" fillId="4" borderId="0" xfId="1" applyFont="1" applyFill="1" applyAlignment="1">
      <alignment horizontal="left" vertical="top"/>
    </xf>
    <xf numFmtId="0" fontId="1" fillId="0" borderId="0" xfId="1" applyAlignment="1" applyProtection="1">
      <alignment horizontal="left" vertical="top"/>
      <protection locked="0"/>
    </xf>
    <xf numFmtId="0" fontId="1" fillId="0" borderId="0" xfId="1" applyAlignment="1">
      <alignment horizontal="left" vertical="top"/>
    </xf>
    <xf numFmtId="0" fontId="30" fillId="7" borderId="1" xfId="1" applyFont="1" applyFill="1" applyBorder="1" applyAlignment="1" applyProtection="1">
      <alignment horizontal="center" vertical="center" wrapText="1"/>
      <protection hidden="1"/>
    </xf>
    <xf numFmtId="0" fontId="37" fillId="0" borderId="0" xfId="1" applyFont="1" applyAlignment="1">
      <alignment horizontal="left" vertical="top"/>
    </xf>
    <xf numFmtId="0" fontId="40" fillId="0" borderId="0" xfId="1" applyFont="1" applyAlignment="1">
      <alignment horizontal="center" vertical="center"/>
    </xf>
    <xf numFmtId="0" fontId="4" fillId="0" borderId="22" xfId="1" applyFont="1" applyBorder="1" applyAlignment="1">
      <alignment horizontal="left" vertical="top" wrapText="1"/>
    </xf>
    <xf numFmtId="164" fontId="24" fillId="7" borderId="22" xfId="4" applyFont="1" applyFill="1" applyBorder="1" applyAlignment="1" applyProtection="1">
      <alignment horizontal="center" vertical="center" wrapText="1"/>
      <protection locked="0"/>
    </xf>
    <xf numFmtId="0" fontId="24" fillId="7" borderId="22" xfId="1" applyFont="1" applyFill="1" applyBorder="1" applyAlignment="1" applyProtection="1">
      <alignment horizontal="justify" vertical="center" wrapText="1"/>
      <protection locked="0"/>
    </xf>
    <xf numFmtId="0" fontId="24" fillId="7" borderId="21" xfId="1" applyFont="1" applyFill="1" applyBorder="1" applyAlignment="1" applyProtection="1">
      <alignment horizontal="justify" vertical="center" wrapText="1"/>
      <protection locked="0"/>
    </xf>
    <xf numFmtId="164" fontId="24" fillId="7" borderId="17" xfId="4" applyFont="1" applyFill="1" applyBorder="1" applyAlignment="1" applyProtection="1">
      <alignment horizontal="center" vertical="center" wrapText="1"/>
      <protection locked="0"/>
    </xf>
    <xf numFmtId="0" fontId="21" fillId="7" borderId="9" xfId="1" applyFont="1" applyFill="1" applyBorder="1" applyAlignment="1" applyProtection="1">
      <alignment horizontal="justify" vertical="center" wrapText="1"/>
      <protection locked="0"/>
    </xf>
    <xf numFmtId="0" fontId="21" fillId="7" borderId="17" xfId="1" applyFont="1" applyFill="1" applyBorder="1" applyAlignment="1" applyProtection="1">
      <alignment horizontal="justify" vertical="center" wrapText="1"/>
      <protection locked="0"/>
    </xf>
    <xf numFmtId="0" fontId="24" fillId="7" borderId="9" xfId="1" applyFont="1" applyFill="1" applyBorder="1" applyAlignment="1" applyProtection="1">
      <alignment horizontal="justify" vertical="center" wrapText="1"/>
      <protection locked="0"/>
    </xf>
    <xf numFmtId="0" fontId="24" fillId="7" borderId="17" xfId="1" applyFont="1" applyFill="1" applyBorder="1" applyAlignment="1" applyProtection="1">
      <alignment horizontal="justify" vertical="center" wrapText="1"/>
      <protection locked="0"/>
    </xf>
    <xf numFmtId="0" fontId="28" fillId="0" borderId="0" xfId="1" applyFont="1" applyAlignment="1" applyProtection="1">
      <alignment horizontal="left" vertical="top"/>
      <protection locked="0"/>
    </xf>
    <xf numFmtId="0" fontId="26" fillId="3" borderId="22" xfId="1" applyFont="1" applyFill="1" applyBorder="1" applyAlignment="1">
      <alignment horizontal="left" vertical="top"/>
    </xf>
    <xf numFmtId="0" fontId="6" fillId="7" borderId="13" xfId="1" applyFont="1" applyFill="1" applyBorder="1" applyAlignment="1">
      <alignment horizontal="left" vertical="top" wrapText="1"/>
    </xf>
    <xf numFmtId="0" fontId="6" fillId="7" borderId="1" xfId="1" applyFont="1" applyFill="1" applyBorder="1" applyAlignment="1">
      <alignment horizontal="left" vertical="top" wrapText="1"/>
    </xf>
    <xf numFmtId="0" fontId="26" fillId="3" borderId="18" xfId="1" applyFont="1" applyFill="1" applyBorder="1" applyAlignment="1">
      <alignment horizontal="left" vertical="center" wrapText="1"/>
    </xf>
    <xf numFmtId="0" fontId="26" fillId="7" borderId="22" xfId="1" applyFont="1" applyFill="1" applyBorder="1" applyAlignment="1">
      <alignment horizontal="left" vertical="center"/>
    </xf>
    <xf numFmtId="0" fontId="6" fillId="3" borderId="1" xfId="1" applyFont="1" applyFill="1" applyBorder="1" applyAlignment="1">
      <alignment horizontal="left" vertical="top" wrapText="1"/>
    </xf>
    <xf numFmtId="166" fontId="41" fillId="7" borderId="41" xfId="0" applyNumberFormat="1" applyFont="1" applyFill="1" applyBorder="1" applyAlignment="1" applyProtection="1">
      <alignment horizontal="left" vertical="center" wrapText="1"/>
      <protection hidden="1"/>
    </xf>
    <xf numFmtId="0" fontId="41" fillId="7" borderId="0" xfId="0" applyFont="1" applyFill="1" applyAlignment="1" applyProtection="1">
      <alignment horizontal="right" vertical="center" wrapText="1"/>
      <protection hidden="1"/>
    </xf>
    <xf numFmtId="0" fontId="41" fillId="7" borderId="6" xfId="0" applyFont="1" applyFill="1" applyBorder="1" applyAlignment="1" applyProtection="1">
      <alignment vertical="center" wrapText="1"/>
      <protection hidden="1"/>
    </xf>
    <xf numFmtId="0" fontId="41" fillId="7" borderId="0" xfId="0" applyFont="1" applyFill="1" applyAlignment="1" applyProtection="1">
      <alignment vertical="center" wrapText="1"/>
      <protection hidden="1"/>
    </xf>
    <xf numFmtId="0" fontId="3" fillId="7" borderId="1" xfId="1" applyFont="1" applyFill="1" applyBorder="1" applyAlignment="1" applyProtection="1">
      <alignment horizontal="center" vertical="center" wrapText="1"/>
      <protection hidden="1"/>
    </xf>
    <xf numFmtId="0" fontId="3" fillId="7" borderId="24" xfId="1" applyFont="1" applyFill="1" applyBorder="1" applyAlignment="1" applyProtection="1">
      <alignment horizontal="center" vertical="center" wrapText="1"/>
      <protection hidden="1"/>
    </xf>
    <xf numFmtId="9" fontId="16" fillId="0" borderId="0" xfId="3" applyFont="1" applyFill="1" applyBorder="1" applyAlignment="1" applyProtection="1">
      <alignment horizontal="center" vertical="center"/>
      <protection hidden="1"/>
    </xf>
    <xf numFmtId="9" fontId="16" fillId="0" borderId="1" xfId="3" applyFont="1" applyFill="1" applyBorder="1" applyAlignment="1" applyProtection="1">
      <alignment horizontal="center" vertical="center"/>
      <protection hidden="1"/>
    </xf>
    <xf numFmtId="0" fontId="48" fillId="7" borderId="1" xfId="1" applyFont="1" applyFill="1" applyBorder="1" applyAlignment="1" applyProtection="1">
      <alignment horizontal="center" vertical="center" wrapText="1"/>
      <protection hidden="1"/>
    </xf>
    <xf numFmtId="40" fontId="47" fillId="7" borderId="1" xfId="1" applyNumberFormat="1" applyFont="1" applyFill="1" applyBorder="1" applyAlignment="1" applyProtection="1">
      <alignment horizontal="center" vertical="center"/>
      <protection hidden="1"/>
    </xf>
    <xf numFmtId="9" fontId="47" fillId="7" borderId="1" xfId="3" applyFont="1" applyFill="1" applyBorder="1" applyAlignment="1" applyProtection="1">
      <alignment horizontal="center" vertical="center"/>
      <protection hidden="1"/>
    </xf>
    <xf numFmtId="0" fontId="47" fillId="7" borderId="1" xfId="1" applyFont="1" applyFill="1" applyBorder="1" applyAlignment="1" applyProtection="1">
      <alignment horizontal="center" vertical="center" wrapText="1"/>
      <protection hidden="1"/>
    </xf>
    <xf numFmtId="166" fontId="47" fillId="7" borderId="1" xfId="1" applyNumberFormat="1" applyFont="1" applyFill="1" applyBorder="1" applyAlignment="1" applyProtection="1">
      <alignment horizontal="center" vertical="center" wrapText="1"/>
      <protection hidden="1"/>
    </xf>
    <xf numFmtId="0" fontId="3" fillId="7" borderId="0" xfId="0" applyFont="1" applyFill="1" applyAlignment="1" applyProtection="1">
      <alignment horizontal="center" vertical="center" wrapText="1"/>
      <protection hidden="1"/>
    </xf>
    <xf numFmtId="0" fontId="3" fillId="11" borderId="0" xfId="0" applyFont="1" applyFill="1" applyAlignment="1" applyProtection="1">
      <alignment horizontal="center" vertical="center" wrapText="1"/>
      <protection hidden="1"/>
    </xf>
    <xf numFmtId="0" fontId="3" fillId="11" borderId="41" xfId="0" applyFont="1" applyFill="1" applyBorder="1" applyAlignment="1" applyProtection="1">
      <alignment horizontal="center" vertical="center" wrapText="1"/>
      <protection hidden="1"/>
    </xf>
    <xf numFmtId="0" fontId="3" fillId="11" borderId="43" xfId="0" applyFont="1" applyFill="1" applyBorder="1" applyAlignment="1" applyProtection="1">
      <alignment vertical="center" wrapText="1"/>
      <protection hidden="1"/>
    </xf>
    <xf numFmtId="0" fontId="3" fillId="11" borderId="44" xfId="0" applyFont="1" applyFill="1" applyBorder="1" applyAlignment="1" applyProtection="1">
      <alignment vertical="center" wrapText="1"/>
      <protection hidden="1"/>
    </xf>
    <xf numFmtId="40" fontId="41" fillId="7" borderId="0" xfId="0" applyNumberFormat="1" applyFont="1" applyFill="1" applyAlignment="1" applyProtection="1">
      <alignment horizontal="left" vertical="center" wrapText="1"/>
      <protection hidden="1"/>
    </xf>
    <xf numFmtId="167" fontId="21" fillId="14" borderId="17" xfId="4" applyNumberFormat="1" applyFont="1" applyFill="1" applyBorder="1" applyAlignment="1" applyProtection="1">
      <alignment horizontal="center" vertical="center" wrapText="1"/>
      <protection locked="0"/>
    </xf>
    <xf numFmtId="0" fontId="10" fillId="7" borderId="13" xfId="1" applyFont="1" applyFill="1" applyBorder="1" applyAlignment="1">
      <alignment horizontal="left" vertical="top" wrapText="1"/>
    </xf>
    <xf numFmtId="0" fontId="10" fillId="7" borderId="1" xfId="1" applyFont="1" applyFill="1" applyBorder="1" applyAlignment="1">
      <alignment horizontal="left" vertical="top" wrapText="1"/>
    </xf>
    <xf numFmtId="40" fontId="10" fillId="7" borderId="1" xfId="1" applyNumberFormat="1" applyFont="1" applyFill="1" applyBorder="1" applyAlignment="1" applyProtection="1">
      <alignment horizontal="center" vertical="center"/>
      <protection hidden="1"/>
    </xf>
    <xf numFmtId="10" fontId="10" fillId="7" borderId="1" xfId="3" applyNumberFormat="1" applyFont="1" applyFill="1" applyBorder="1" applyAlignment="1" applyProtection="1">
      <alignment horizontal="center" vertical="center"/>
      <protection hidden="1"/>
    </xf>
    <xf numFmtId="0" fontId="15" fillId="0" borderId="0" xfId="0" applyFont="1"/>
    <xf numFmtId="0" fontId="50" fillId="0" borderId="0" xfId="1" applyFont="1" applyAlignment="1">
      <alignment vertical="top" wrapText="1"/>
    </xf>
    <xf numFmtId="0" fontId="7" fillId="3" borderId="2" xfId="1" applyFont="1" applyFill="1" applyBorder="1" applyAlignment="1" applyProtection="1">
      <alignment horizontal="right" vertical="center" wrapText="1"/>
      <protection hidden="1"/>
    </xf>
    <xf numFmtId="0" fontId="47" fillId="14" borderId="1" xfId="1" applyFont="1" applyFill="1" applyBorder="1" applyAlignment="1" applyProtection="1">
      <alignment horizontal="left" vertical="top" wrapText="1"/>
      <protection locked="0"/>
    </xf>
    <xf numFmtId="0" fontId="31" fillId="14" borderId="1" xfId="1" applyFont="1" applyFill="1" applyBorder="1" applyAlignment="1" applyProtection="1">
      <alignment horizontal="left" vertical="top" wrapText="1"/>
      <protection locked="0"/>
    </xf>
    <xf numFmtId="0" fontId="3" fillId="14" borderId="12" xfId="1" applyFont="1" applyFill="1" applyBorder="1" applyAlignment="1" applyProtection="1">
      <alignment horizontal="left" vertical="top" wrapText="1"/>
      <protection locked="0"/>
    </xf>
    <xf numFmtId="0" fontId="3" fillId="14" borderId="13" xfId="1" applyFont="1" applyFill="1" applyBorder="1" applyAlignment="1" applyProtection="1">
      <alignment horizontal="left" vertical="top" wrapText="1"/>
      <protection locked="0"/>
    </xf>
    <xf numFmtId="0" fontId="17" fillId="2" borderId="1" xfId="1" applyFont="1" applyFill="1" applyBorder="1" applyAlignment="1" applyProtection="1">
      <alignment horizontal="left" vertical="center" wrapText="1"/>
      <protection locked="0"/>
    </xf>
    <xf numFmtId="43" fontId="3" fillId="2" borderId="1" xfId="2" applyFont="1" applyFill="1" applyBorder="1" applyAlignment="1" applyProtection="1">
      <alignment horizontal="right" vertical="center" wrapText="1"/>
      <protection locked="0"/>
    </xf>
    <xf numFmtId="0" fontId="3" fillId="2" borderId="1" xfId="1" applyFont="1" applyFill="1" applyBorder="1" applyAlignment="1" applyProtection="1">
      <alignment horizontal="left" vertical="center" wrapText="1"/>
      <protection locked="0"/>
    </xf>
    <xf numFmtId="0" fontId="3" fillId="0" borderId="0" xfId="1" applyFont="1" applyAlignment="1" applyProtection="1">
      <alignment horizontal="left" vertical="center"/>
      <protection hidden="1"/>
    </xf>
    <xf numFmtId="0" fontId="3" fillId="2" borderId="0" xfId="1" applyFont="1" applyFill="1" applyAlignment="1" applyProtection="1">
      <alignment horizontal="left" vertical="top"/>
      <protection hidden="1"/>
    </xf>
    <xf numFmtId="0" fontId="3" fillId="0" borderId="0" xfId="1" applyFont="1" applyAlignment="1" applyProtection="1">
      <alignment horizontal="left" vertical="top"/>
      <protection hidden="1"/>
    </xf>
    <xf numFmtId="0" fontId="6" fillId="3" borderId="13" xfId="1" applyFont="1" applyFill="1" applyBorder="1" applyAlignment="1" applyProtection="1">
      <alignment horizontal="left" vertical="center" wrapText="1"/>
      <protection hidden="1"/>
    </xf>
    <xf numFmtId="0" fontId="6" fillId="3" borderId="13" xfId="1" applyFont="1" applyFill="1" applyBorder="1" applyAlignment="1" applyProtection="1">
      <alignment horizontal="center" vertical="center" wrapText="1"/>
      <protection hidden="1"/>
    </xf>
    <xf numFmtId="0" fontId="6" fillId="3" borderId="31" xfId="1" applyFont="1" applyFill="1" applyBorder="1" applyAlignment="1" applyProtection="1">
      <alignment horizontal="center" vertical="center" wrapText="1"/>
      <protection hidden="1"/>
    </xf>
    <xf numFmtId="165" fontId="49" fillId="0" borderId="0" xfId="1" applyNumberFormat="1" applyFont="1" applyAlignment="1" applyProtection="1">
      <alignment horizontal="left" vertical="center"/>
      <protection hidden="1"/>
    </xf>
    <xf numFmtId="0" fontId="8" fillId="3" borderId="1" xfId="1" applyFont="1" applyFill="1" applyBorder="1" applyAlignment="1" applyProtection="1">
      <alignment horizontal="left" vertical="center" wrapText="1"/>
      <protection hidden="1"/>
    </xf>
    <xf numFmtId="43" fontId="9" fillId="3" borderId="1" xfId="2" applyFont="1" applyFill="1" applyBorder="1" applyAlignment="1" applyProtection="1">
      <alignment horizontal="right" vertical="center" wrapText="1"/>
      <protection hidden="1"/>
    </xf>
    <xf numFmtId="165" fontId="10" fillId="3" borderId="3" xfId="1" applyNumberFormat="1" applyFont="1" applyFill="1" applyBorder="1" applyAlignment="1" applyProtection="1">
      <alignment horizontal="center" vertical="center" wrapText="1"/>
      <protection hidden="1"/>
    </xf>
    <xf numFmtId="0" fontId="11" fillId="2" borderId="0" xfId="1" applyFont="1" applyFill="1" applyAlignment="1" applyProtection="1">
      <alignment horizontal="center" vertical="center" wrapText="1"/>
      <protection hidden="1"/>
    </xf>
    <xf numFmtId="0" fontId="12" fillId="3" borderId="1" xfId="1" applyFont="1" applyFill="1" applyBorder="1" applyAlignment="1" applyProtection="1">
      <alignment horizontal="left" vertical="center" wrapText="1"/>
      <protection hidden="1"/>
    </xf>
    <xf numFmtId="2" fontId="3" fillId="3" borderId="1" xfId="1" applyNumberFormat="1" applyFont="1" applyFill="1" applyBorder="1" applyAlignment="1" applyProtection="1">
      <alignment horizontal="right" vertical="center" wrapText="1"/>
      <protection hidden="1"/>
    </xf>
    <xf numFmtId="2" fontId="3" fillId="3" borderId="3" xfId="1" applyNumberFormat="1" applyFont="1" applyFill="1" applyBorder="1" applyAlignment="1" applyProtection="1">
      <alignment horizontal="right" vertical="center" wrapText="1"/>
      <protection hidden="1"/>
    </xf>
    <xf numFmtId="43" fontId="3" fillId="3" borderId="3" xfId="2" applyFont="1" applyFill="1" applyBorder="1" applyAlignment="1" applyProtection="1">
      <alignment horizontal="right" vertical="center" wrapText="1"/>
      <protection hidden="1"/>
    </xf>
    <xf numFmtId="0" fontId="8" fillId="3" borderId="1" xfId="1" applyFont="1" applyFill="1" applyBorder="1" applyAlignment="1" applyProtection="1">
      <alignment horizontal="right" vertical="center" wrapText="1"/>
      <protection hidden="1"/>
    </xf>
    <xf numFmtId="43" fontId="9" fillId="3" borderId="3" xfId="2" applyFont="1" applyFill="1" applyBorder="1" applyAlignment="1" applyProtection="1">
      <alignment horizontal="right" vertical="center" wrapText="1"/>
      <protection hidden="1"/>
    </xf>
    <xf numFmtId="0" fontId="13" fillId="3" borderId="1" xfId="1" applyFont="1" applyFill="1" applyBorder="1" applyAlignment="1" applyProtection="1">
      <alignment horizontal="left" vertical="center" wrapText="1"/>
      <protection hidden="1"/>
    </xf>
    <xf numFmtId="43" fontId="3" fillId="3" borderId="1" xfId="2" applyFont="1" applyFill="1" applyBorder="1" applyAlignment="1" applyProtection="1">
      <alignment horizontal="right" vertical="center" wrapText="1"/>
      <protection hidden="1"/>
    </xf>
    <xf numFmtId="43" fontId="3" fillId="3" borderId="3" xfId="2" applyFont="1" applyFill="1" applyBorder="1" applyAlignment="1" applyProtection="1">
      <alignment horizontal="center" vertical="center" wrapText="1"/>
      <protection hidden="1"/>
    </xf>
    <xf numFmtId="0" fontId="19" fillId="3" borderId="1" xfId="1" applyFont="1" applyFill="1" applyBorder="1" applyAlignment="1" applyProtection="1">
      <alignment horizontal="right" vertical="center" wrapText="1"/>
      <protection hidden="1"/>
    </xf>
    <xf numFmtId="0" fontId="6" fillId="3" borderId="1" xfId="1" applyFont="1" applyFill="1" applyBorder="1" applyAlignment="1" applyProtection="1">
      <alignment horizontal="left" vertical="center" wrapText="1"/>
      <protection hidden="1"/>
    </xf>
    <xf numFmtId="0" fontId="3" fillId="2" borderId="9" xfId="1" applyFont="1" applyFill="1" applyBorder="1" applyAlignment="1" applyProtection="1">
      <alignment horizontal="left" vertical="center"/>
      <protection hidden="1"/>
    </xf>
    <xf numFmtId="165" fontId="3" fillId="0" borderId="0" xfId="1" applyNumberFormat="1" applyFont="1" applyAlignment="1" applyProtection="1">
      <alignment horizontal="left" vertical="top"/>
      <protection hidden="1"/>
    </xf>
    <xf numFmtId="0" fontId="3" fillId="2" borderId="15" xfId="1" applyFont="1" applyFill="1" applyBorder="1" applyAlignment="1" applyProtection="1">
      <alignment horizontal="left" vertical="center"/>
      <protection hidden="1"/>
    </xf>
    <xf numFmtId="167" fontId="3" fillId="0" borderId="0" xfId="1" applyNumberFormat="1" applyFont="1" applyAlignment="1" applyProtection="1">
      <alignment horizontal="left" vertical="top"/>
      <protection hidden="1"/>
    </xf>
    <xf numFmtId="0" fontId="6" fillId="3" borderId="0" xfId="1" applyFont="1" applyFill="1" applyAlignment="1" applyProtection="1">
      <alignment horizontal="left" vertical="center" wrapText="1"/>
      <protection hidden="1"/>
    </xf>
    <xf numFmtId="0" fontId="6" fillId="3" borderId="1" xfId="1" applyFont="1" applyFill="1" applyBorder="1" applyAlignment="1" applyProtection="1">
      <alignment horizontal="center" vertical="center" wrapText="1"/>
      <protection hidden="1"/>
    </xf>
    <xf numFmtId="0" fontId="6" fillId="3" borderId="3" xfId="1" applyFont="1" applyFill="1" applyBorder="1" applyAlignment="1" applyProtection="1">
      <alignment horizontal="center" vertical="center" wrapText="1"/>
      <protection hidden="1"/>
    </xf>
    <xf numFmtId="0" fontId="8" fillId="3" borderId="12" xfId="1" applyFont="1" applyFill="1" applyBorder="1" applyAlignment="1" applyProtection="1">
      <alignment horizontal="left" vertical="center" wrapText="1"/>
      <protection hidden="1"/>
    </xf>
    <xf numFmtId="43" fontId="9" fillId="3" borderId="12" xfId="2" applyFont="1" applyFill="1" applyBorder="1" applyAlignment="1" applyProtection="1">
      <alignment horizontal="right" vertical="center" wrapText="1"/>
      <protection hidden="1"/>
    </xf>
    <xf numFmtId="0" fontId="12" fillId="12" borderId="36" xfId="1" applyFont="1" applyFill="1" applyBorder="1" applyAlignment="1" applyProtection="1">
      <alignment horizontal="left" vertical="center" wrapText="1"/>
      <protection hidden="1"/>
    </xf>
    <xf numFmtId="0" fontId="13" fillId="12" borderId="37" xfId="1" applyFont="1" applyFill="1" applyBorder="1" applyAlignment="1" applyProtection="1">
      <alignment horizontal="center" vertical="center" wrapText="1"/>
      <protection hidden="1"/>
    </xf>
    <xf numFmtId="2" fontId="9" fillId="12" borderId="37" xfId="1" applyNumberFormat="1" applyFont="1" applyFill="1" applyBorder="1" applyAlignment="1" applyProtection="1">
      <alignment horizontal="right" vertical="center" wrapText="1"/>
      <protection hidden="1"/>
    </xf>
    <xf numFmtId="2" fontId="9" fillId="12" borderId="37" xfId="1" applyNumberFormat="1" applyFont="1" applyFill="1" applyBorder="1" applyAlignment="1" applyProtection="1">
      <alignment horizontal="center" vertical="center" wrapText="1"/>
      <protection hidden="1"/>
    </xf>
    <xf numFmtId="2" fontId="9" fillId="12" borderId="38" xfId="1" applyNumberFormat="1" applyFont="1" applyFill="1" applyBorder="1" applyAlignment="1" applyProtection="1">
      <alignment horizontal="center" vertical="center" wrapText="1"/>
      <protection hidden="1"/>
    </xf>
    <xf numFmtId="0" fontId="17" fillId="12" borderId="39" xfId="1" applyFont="1" applyFill="1" applyBorder="1" applyAlignment="1" applyProtection="1">
      <alignment horizontal="left" vertical="center" wrapText="1"/>
      <protection hidden="1"/>
    </xf>
    <xf numFmtId="167" fontId="17" fillId="12" borderId="1" xfId="1" applyNumberFormat="1" applyFont="1" applyFill="1" applyBorder="1" applyAlignment="1" applyProtection="1">
      <alignment horizontal="left" vertical="center" wrapText="1"/>
      <protection hidden="1"/>
    </xf>
    <xf numFmtId="43" fontId="3" fillId="12" borderId="1" xfId="2" applyFont="1" applyFill="1" applyBorder="1" applyAlignment="1" applyProtection="1">
      <alignment horizontal="right" vertical="center" wrapText="1"/>
      <protection hidden="1"/>
    </xf>
    <xf numFmtId="43" fontId="3" fillId="12" borderId="40" xfId="2" applyFont="1" applyFill="1" applyBorder="1" applyAlignment="1" applyProtection="1">
      <alignment horizontal="right" vertical="center" wrapText="1"/>
      <protection hidden="1"/>
    </xf>
    <xf numFmtId="0" fontId="8" fillId="12" borderId="47" xfId="1" applyFont="1" applyFill="1" applyBorder="1" applyAlignment="1" applyProtection="1">
      <alignment horizontal="right" vertical="center" wrapText="1"/>
      <protection hidden="1"/>
    </xf>
    <xf numFmtId="0" fontId="8" fillId="12" borderId="48" xfId="1" applyFont="1" applyFill="1" applyBorder="1" applyAlignment="1" applyProtection="1">
      <alignment horizontal="right" vertical="center" wrapText="1"/>
      <protection hidden="1"/>
    </xf>
    <xf numFmtId="0" fontId="8" fillId="12" borderId="48" xfId="1" applyFont="1" applyFill="1" applyBorder="1" applyAlignment="1" applyProtection="1">
      <alignment horizontal="center" vertical="center" wrapText="1"/>
      <protection hidden="1"/>
    </xf>
    <xf numFmtId="43" fontId="9" fillId="12" borderId="48" xfId="2" applyFont="1" applyFill="1" applyBorder="1" applyAlignment="1" applyProtection="1">
      <alignment horizontal="right" vertical="center" wrapText="1"/>
      <protection hidden="1"/>
    </xf>
    <xf numFmtId="43" fontId="9" fillId="12" borderId="48" xfId="2" applyFont="1" applyFill="1" applyBorder="1" applyAlignment="1" applyProtection="1">
      <alignment horizontal="center" vertical="center" wrapText="1"/>
      <protection hidden="1"/>
    </xf>
    <xf numFmtId="43" fontId="9" fillId="12" borderId="49" xfId="2" applyFont="1" applyFill="1" applyBorder="1" applyAlignment="1" applyProtection="1">
      <alignment horizontal="center" vertical="center" wrapText="1"/>
      <protection hidden="1"/>
    </xf>
    <xf numFmtId="0" fontId="12" fillId="13" borderId="36" xfId="1" applyFont="1" applyFill="1" applyBorder="1" applyAlignment="1" applyProtection="1">
      <alignment horizontal="left" vertical="center" wrapText="1"/>
      <protection hidden="1"/>
    </xf>
    <xf numFmtId="0" fontId="8" fillId="13" borderId="37" xfId="1" applyFont="1" applyFill="1" applyBorder="1" applyAlignment="1" applyProtection="1">
      <alignment horizontal="right" vertical="center" wrapText="1"/>
      <protection hidden="1"/>
    </xf>
    <xf numFmtId="43" fontId="9" fillId="13" borderId="37" xfId="2" applyFont="1" applyFill="1" applyBorder="1" applyAlignment="1" applyProtection="1">
      <alignment horizontal="right" vertical="center" wrapText="1"/>
      <protection hidden="1"/>
    </xf>
    <xf numFmtId="43" fontId="9" fillId="13" borderId="38" xfId="2" applyFont="1" applyFill="1" applyBorder="1" applyAlignment="1" applyProtection="1">
      <alignment horizontal="right" vertical="center" wrapText="1"/>
      <protection hidden="1"/>
    </xf>
    <xf numFmtId="0" fontId="17" fillId="13" borderId="39" xfId="1" applyFont="1" applyFill="1" applyBorder="1" applyAlignment="1" applyProtection="1">
      <alignment horizontal="left" vertical="center" wrapText="1"/>
      <protection hidden="1"/>
    </xf>
    <xf numFmtId="167" fontId="17" fillId="13" borderId="1" xfId="1" applyNumberFormat="1" applyFont="1" applyFill="1" applyBorder="1" applyAlignment="1" applyProtection="1">
      <alignment horizontal="left" vertical="center" wrapText="1"/>
      <protection hidden="1"/>
    </xf>
    <xf numFmtId="43" fontId="3" fillId="13" borderId="1" xfId="2" applyFont="1" applyFill="1" applyBorder="1" applyAlignment="1" applyProtection="1">
      <alignment horizontal="right" vertical="center" wrapText="1"/>
      <protection hidden="1"/>
    </xf>
    <xf numFmtId="43" fontId="3" fillId="13" borderId="40" xfId="2" applyFont="1" applyFill="1" applyBorder="1" applyAlignment="1" applyProtection="1">
      <alignment horizontal="right" vertical="center" wrapText="1"/>
      <protection hidden="1"/>
    </xf>
    <xf numFmtId="0" fontId="8" fillId="13" borderId="47" xfId="1" applyFont="1" applyFill="1" applyBorder="1" applyAlignment="1" applyProtection="1">
      <alignment horizontal="right" vertical="center" wrapText="1"/>
      <protection hidden="1"/>
    </xf>
    <xf numFmtId="0" fontId="8" fillId="13" borderId="48" xfId="1" applyFont="1" applyFill="1" applyBorder="1" applyAlignment="1" applyProtection="1">
      <alignment horizontal="right" vertical="center" wrapText="1"/>
      <protection hidden="1"/>
    </xf>
    <xf numFmtId="43" fontId="9" fillId="13" borderId="48" xfId="2" applyFont="1" applyFill="1" applyBorder="1" applyAlignment="1" applyProtection="1">
      <alignment horizontal="right" vertical="center" wrapText="1"/>
      <protection hidden="1"/>
    </xf>
    <xf numFmtId="43" fontId="9" fillId="13" borderId="49" xfId="2" applyFont="1" applyFill="1" applyBorder="1" applyAlignment="1" applyProtection="1">
      <alignment horizontal="right" vertical="center" wrapText="1"/>
      <protection hidden="1"/>
    </xf>
    <xf numFmtId="0" fontId="8" fillId="13" borderId="36" xfId="1" applyFont="1" applyFill="1" applyBorder="1" applyAlignment="1" applyProtection="1">
      <alignment horizontal="left" vertical="center" wrapText="1"/>
      <protection hidden="1"/>
    </xf>
    <xf numFmtId="0" fontId="8" fillId="13" borderId="53" xfId="1" applyFont="1" applyFill="1" applyBorder="1" applyAlignment="1" applyProtection="1">
      <alignment horizontal="right" vertical="center" wrapText="1"/>
      <protection hidden="1"/>
    </xf>
    <xf numFmtId="0" fontId="8" fillId="13" borderId="12" xfId="1" applyFont="1" applyFill="1" applyBorder="1" applyAlignment="1" applyProtection="1">
      <alignment horizontal="right" vertical="center" wrapText="1"/>
      <protection hidden="1"/>
    </xf>
    <xf numFmtId="43" fontId="9" fillId="13" borderId="12" xfId="2" applyFont="1" applyFill="1" applyBorder="1" applyAlignment="1" applyProtection="1">
      <alignment horizontal="right" vertical="center" wrapText="1"/>
      <protection hidden="1"/>
    </xf>
    <xf numFmtId="43" fontId="9" fillId="13" borderId="54" xfId="2" applyFont="1" applyFill="1" applyBorder="1" applyAlignment="1" applyProtection="1">
      <alignment horizontal="right" vertical="center" wrapText="1"/>
      <protection hidden="1"/>
    </xf>
    <xf numFmtId="0" fontId="8" fillId="3" borderId="36" xfId="1" applyFont="1" applyFill="1" applyBorder="1" applyAlignment="1" applyProtection="1">
      <alignment horizontal="right" vertical="center" wrapText="1"/>
      <protection hidden="1"/>
    </xf>
    <xf numFmtId="0" fontId="8" fillId="3" borderId="37" xfId="1" applyFont="1" applyFill="1" applyBorder="1" applyAlignment="1" applyProtection="1">
      <alignment horizontal="right" vertical="center" wrapText="1"/>
      <protection hidden="1"/>
    </xf>
    <xf numFmtId="43" fontId="9" fillId="3" borderId="37" xfId="2" applyFont="1" applyFill="1" applyBorder="1" applyAlignment="1" applyProtection="1">
      <alignment horizontal="right" vertical="center" wrapText="1"/>
      <protection hidden="1"/>
    </xf>
    <xf numFmtId="43" fontId="9" fillId="3" borderId="38" xfId="2" applyFont="1" applyFill="1" applyBorder="1" applyAlignment="1" applyProtection="1">
      <alignment horizontal="right" vertical="center" wrapText="1"/>
      <protection hidden="1"/>
    </xf>
    <xf numFmtId="0" fontId="13" fillId="12" borderId="39" xfId="1" applyFont="1" applyFill="1" applyBorder="1" applyAlignment="1" applyProtection="1">
      <alignment horizontal="left" vertical="center" wrapText="1"/>
      <protection hidden="1"/>
    </xf>
    <xf numFmtId="0" fontId="13" fillId="12" borderId="1" xfId="1" applyFont="1" applyFill="1" applyBorder="1" applyAlignment="1" applyProtection="1">
      <alignment horizontal="center" vertical="center" wrapText="1"/>
      <protection hidden="1"/>
    </xf>
    <xf numFmtId="43" fontId="3" fillId="12" borderId="40" xfId="2" applyFont="1" applyFill="1" applyBorder="1" applyAlignment="1" applyProtection="1">
      <alignment horizontal="center" vertical="center" wrapText="1"/>
      <protection hidden="1"/>
    </xf>
    <xf numFmtId="0" fontId="19" fillId="12" borderId="47" xfId="1" applyFont="1" applyFill="1" applyBorder="1" applyAlignment="1" applyProtection="1">
      <alignment horizontal="right" vertical="center" wrapText="1"/>
      <protection hidden="1"/>
    </xf>
    <xf numFmtId="43" fontId="9" fillId="12" borderId="49" xfId="2" applyFont="1" applyFill="1" applyBorder="1" applyAlignment="1" applyProtection="1">
      <alignment horizontal="right" vertical="center" wrapText="1"/>
      <protection hidden="1"/>
    </xf>
    <xf numFmtId="0" fontId="13" fillId="13" borderId="11" xfId="1" applyFont="1" applyFill="1" applyBorder="1" applyAlignment="1" applyProtection="1">
      <alignment horizontal="left" vertical="center" wrapText="1"/>
      <protection hidden="1"/>
    </xf>
    <xf numFmtId="0" fontId="13" fillId="13" borderId="13" xfId="1" applyFont="1" applyFill="1" applyBorder="1" applyAlignment="1" applyProtection="1">
      <alignment horizontal="center" vertical="center" wrapText="1"/>
      <protection hidden="1"/>
    </xf>
    <xf numFmtId="43" fontId="3" fillId="13" borderId="13" xfId="2" applyFont="1" applyFill="1" applyBorder="1" applyAlignment="1" applyProtection="1">
      <alignment horizontal="right" vertical="center" wrapText="1"/>
      <protection hidden="1"/>
    </xf>
    <xf numFmtId="43" fontId="3" fillId="13" borderId="55" xfId="2" applyFont="1" applyFill="1" applyBorder="1" applyAlignment="1" applyProtection="1">
      <alignment horizontal="center" vertical="center" wrapText="1"/>
      <protection hidden="1"/>
    </xf>
    <xf numFmtId="0" fontId="17" fillId="13" borderId="1" xfId="1" applyFont="1" applyFill="1" applyBorder="1" applyAlignment="1" applyProtection="1">
      <alignment horizontal="left" vertical="center" wrapText="1"/>
      <protection hidden="1"/>
    </xf>
    <xf numFmtId="0" fontId="19" fillId="13" borderId="47" xfId="1" applyFont="1" applyFill="1" applyBorder="1" applyAlignment="1" applyProtection="1">
      <alignment horizontal="right" vertical="center" wrapText="1"/>
      <protection hidden="1"/>
    </xf>
    <xf numFmtId="0" fontId="13" fillId="12" borderId="36" xfId="1" applyFont="1" applyFill="1" applyBorder="1" applyAlignment="1" applyProtection="1">
      <alignment horizontal="left" vertical="center" wrapText="1"/>
      <protection hidden="1"/>
    </xf>
    <xf numFmtId="43" fontId="3" fillId="12" borderId="37" xfId="2" applyFont="1" applyFill="1" applyBorder="1" applyAlignment="1" applyProtection="1">
      <alignment horizontal="right" vertical="center" wrapText="1"/>
      <protection hidden="1"/>
    </xf>
    <xf numFmtId="43" fontId="3" fillId="12" borderId="38" xfId="2" applyFont="1" applyFill="1" applyBorder="1" applyAlignment="1" applyProtection="1">
      <alignment horizontal="center" vertical="center" wrapText="1"/>
      <protection hidden="1"/>
    </xf>
    <xf numFmtId="0" fontId="17" fillId="12" borderId="1" xfId="1" applyFont="1" applyFill="1" applyBorder="1" applyAlignment="1" applyProtection="1">
      <alignment horizontal="left" vertical="center" wrapText="1"/>
      <protection hidden="1"/>
    </xf>
    <xf numFmtId="0" fontId="6" fillId="13" borderId="36" xfId="1" applyFont="1" applyFill="1" applyBorder="1" applyAlignment="1" applyProtection="1">
      <alignment horizontal="left" vertical="center" wrapText="1"/>
      <protection hidden="1"/>
    </xf>
    <xf numFmtId="0" fontId="6" fillId="13" borderId="37" xfId="1" applyFont="1" applyFill="1" applyBorder="1" applyAlignment="1" applyProtection="1">
      <alignment horizontal="center" vertical="center" wrapText="1"/>
      <protection hidden="1"/>
    </xf>
    <xf numFmtId="0" fontId="13" fillId="13" borderId="37" xfId="1" applyFont="1" applyFill="1" applyBorder="1" applyAlignment="1" applyProtection="1">
      <alignment horizontal="center" vertical="center" wrapText="1"/>
      <protection hidden="1"/>
    </xf>
    <xf numFmtId="2" fontId="3" fillId="13" borderId="37" xfId="1" applyNumberFormat="1" applyFont="1" applyFill="1" applyBorder="1" applyAlignment="1" applyProtection="1">
      <alignment horizontal="right" vertical="center" wrapText="1"/>
      <protection hidden="1"/>
    </xf>
    <xf numFmtId="2" fontId="3" fillId="13" borderId="38" xfId="1" applyNumberFormat="1" applyFont="1" applyFill="1" applyBorder="1" applyAlignment="1" applyProtection="1">
      <alignment horizontal="right" vertical="center" wrapText="1"/>
      <protection hidden="1"/>
    </xf>
    <xf numFmtId="0" fontId="6" fillId="12" borderId="36" xfId="1" applyFont="1" applyFill="1" applyBorder="1" applyAlignment="1" applyProtection="1">
      <alignment horizontal="left" vertical="center" wrapText="1"/>
      <protection hidden="1"/>
    </xf>
    <xf numFmtId="0" fontId="6" fillId="12" borderId="37" xfId="1" applyFont="1" applyFill="1" applyBorder="1" applyAlignment="1" applyProtection="1">
      <alignment horizontal="center" vertical="center" wrapText="1"/>
      <protection hidden="1"/>
    </xf>
    <xf numFmtId="2" fontId="3" fillId="12" borderId="37" xfId="1" applyNumberFormat="1" applyFont="1" applyFill="1" applyBorder="1" applyAlignment="1" applyProtection="1">
      <alignment horizontal="right" vertical="center" wrapText="1"/>
      <protection hidden="1"/>
    </xf>
    <xf numFmtId="2" fontId="3" fillId="12" borderId="38" xfId="1" applyNumberFormat="1" applyFont="1" applyFill="1" applyBorder="1" applyAlignment="1" applyProtection="1">
      <alignment horizontal="right" vertical="center" wrapText="1"/>
      <protection hidden="1"/>
    </xf>
    <xf numFmtId="0" fontId="3" fillId="2" borderId="1" xfId="1" applyFont="1" applyFill="1" applyBorder="1" applyAlignment="1" applyProtection="1">
      <alignment horizontal="left" vertical="center"/>
      <protection hidden="1"/>
    </xf>
    <xf numFmtId="0" fontId="6" fillId="3" borderId="50" xfId="1" applyFont="1" applyFill="1" applyBorder="1" applyAlignment="1" applyProtection="1">
      <alignment horizontal="left" vertical="center" wrapText="1"/>
      <protection hidden="1"/>
    </xf>
    <xf numFmtId="2" fontId="9" fillId="3" borderId="51" xfId="1" applyNumberFormat="1" applyFont="1" applyFill="1" applyBorder="1" applyAlignment="1" applyProtection="1">
      <alignment horizontal="right" vertical="center" wrapText="1"/>
      <protection hidden="1"/>
    </xf>
    <xf numFmtId="43" fontId="9" fillId="3" borderId="51" xfId="2" applyFont="1" applyFill="1" applyBorder="1" applyAlignment="1" applyProtection="1">
      <alignment horizontal="right" vertical="center" wrapText="1"/>
      <protection hidden="1"/>
    </xf>
    <xf numFmtId="0" fontId="19" fillId="3" borderId="50" xfId="1" applyFont="1" applyFill="1" applyBorder="1" applyAlignment="1" applyProtection="1">
      <alignment horizontal="right" vertical="center" wrapText="1"/>
      <protection hidden="1"/>
    </xf>
    <xf numFmtId="43" fontId="9" fillId="3" borderId="52" xfId="2" applyFont="1" applyFill="1" applyBorder="1" applyAlignment="1" applyProtection="1">
      <alignment horizontal="right" vertical="center" wrapText="1"/>
      <protection hidden="1"/>
    </xf>
    <xf numFmtId="0" fontId="3" fillId="0" borderId="0" xfId="1" applyFont="1" applyAlignment="1" applyProtection="1">
      <alignment horizontal="right" vertical="center"/>
      <protection hidden="1"/>
    </xf>
    <xf numFmtId="0" fontId="17" fillId="0" borderId="1" xfId="1" applyFont="1" applyBorder="1" applyAlignment="1" applyProtection="1">
      <alignment horizontal="center" vertical="center" wrapText="1"/>
      <protection locked="0"/>
    </xf>
    <xf numFmtId="0" fontId="17" fillId="0" borderId="39" xfId="1" applyFont="1" applyBorder="1" applyAlignment="1" applyProtection="1">
      <alignment horizontal="left" vertical="center" wrapText="1"/>
      <protection locked="0"/>
    </xf>
    <xf numFmtId="0" fontId="17" fillId="0" borderId="1" xfId="1" applyFont="1" applyBorder="1" applyAlignment="1" applyProtection="1">
      <alignment horizontal="right" vertical="center" wrapText="1"/>
      <protection locked="0"/>
    </xf>
    <xf numFmtId="0" fontId="17" fillId="0" borderId="1" xfId="1" applyFont="1" applyBorder="1" applyAlignment="1" applyProtection="1">
      <alignment horizontal="left" vertical="center" wrapText="1"/>
      <protection locked="0"/>
    </xf>
    <xf numFmtId="43" fontId="3" fillId="0" borderId="3" xfId="2" applyFont="1" applyFill="1" applyBorder="1" applyAlignment="1" applyProtection="1">
      <alignment horizontal="right" vertical="center" wrapText="1"/>
      <protection locked="0"/>
    </xf>
    <xf numFmtId="0" fontId="3" fillId="0" borderId="39" xfId="1" applyFont="1" applyBorder="1" applyAlignment="1" applyProtection="1">
      <alignment horizontal="left" vertical="center" wrapText="1"/>
      <protection locked="0"/>
    </xf>
    <xf numFmtId="43" fontId="3" fillId="0" borderId="1" xfId="2" applyFont="1" applyFill="1" applyBorder="1" applyAlignment="1" applyProtection="1">
      <alignment horizontal="right" vertical="center" wrapText="1"/>
      <protection locked="0"/>
    </xf>
    <xf numFmtId="9" fontId="17" fillId="0" borderId="1" xfId="7" applyFont="1" applyBorder="1" applyAlignment="1" applyProtection="1">
      <alignment horizontal="center" vertical="center" wrapText="1"/>
      <protection locked="0"/>
    </xf>
    <xf numFmtId="0" fontId="27" fillId="0" borderId="0" xfId="1" applyFont="1" applyAlignment="1" applyProtection="1">
      <alignment horizontal="left" vertical="top"/>
      <protection hidden="1"/>
    </xf>
    <xf numFmtId="0" fontId="1" fillId="0" borderId="0" xfId="1" applyAlignment="1" applyProtection="1">
      <alignment horizontal="left" vertical="top"/>
      <protection hidden="1"/>
    </xf>
    <xf numFmtId="0" fontId="1" fillId="0" borderId="1" xfId="1" applyBorder="1" applyAlignment="1" applyProtection="1">
      <alignment horizontal="left" vertical="center"/>
      <protection hidden="1"/>
    </xf>
    <xf numFmtId="9" fontId="1" fillId="0" borderId="1" xfId="7" applyFont="1" applyBorder="1" applyAlignment="1" applyProtection="1">
      <alignment horizontal="left" vertical="center"/>
      <protection hidden="1"/>
    </xf>
    <xf numFmtId="2" fontId="1" fillId="0" borderId="0" xfId="1" applyNumberFormat="1" applyAlignment="1" applyProtection="1">
      <alignment horizontal="center" vertical="center"/>
      <protection hidden="1"/>
    </xf>
    <xf numFmtId="9" fontId="1" fillId="0" borderId="0" xfId="7" applyFont="1" applyAlignment="1" applyProtection="1">
      <alignment horizontal="center" vertical="top"/>
      <protection hidden="1"/>
    </xf>
    <xf numFmtId="166" fontId="3" fillId="0" borderId="0" xfId="1" applyNumberFormat="1" applyFont="1" applyAlignment="1" applyProtection="1">
      <alignment horizontal="left" vertical="top"/>
      <protection hidden="1"/>
    </xf>
    <xf numFmtId="0" fontId="3" fillId="0" borderId="0" xfId="1" applyFont="1" applyAlignment="1" applyProtection="1">
      <alignment horizontal="center" vertical="center"/>
      <protection hidden="1"/>
    </xf>
    <xf numFmtId="166" fontId="1" fillId="0" borderId="0" xfId="1" applyNumberFormat="1" applyAlignment="1" applyProtection="1">
      <alignment horizontal="left" vertical="top"/>
      <protection hidden="1"/>
    </xf>
    <xf numFmtId="0" fontId="6" fillId="8" borderId="1" xfId="1" applyFont="1" applyFill="1" applyBorder="1" applyAlignment="1" applyProtection="1">
      <alignment horizontal="center" vertical="top" wrapText="1"/>
      <protection hidden="1"/>
    </xf>
    <xf numFmtId="0" fontId="17" fillId="9" borderId="1" xfId="1" applyFont="1" applyFill="1" applyBorder="1" applyAlignment="1" applyProtection="1">
      <alignment horizontal="left" vertical="center" wrapText="1"/>
      <protection hidden="1"/>
    </xf>
    <xf numFmtId="43" fontId="3" fillId="7" borderId="1" xfId="2" applyFont="1" applyFill="1" applyBorder="1" applyAlignment="1" applyProtection="1">
      <alignment vertical="center" wrapText="1"/>
      <protection hidden="1"/>
    </xf>
    <xf numFmtId="0" fontId="17" fillId="9" borderId="3" xfId="1" applyFont="1" applyFill="1" applyBorder="1" applyAlignment="1" applyProtection="1">
      <alignment horizontal="left" vertical="center" wrapText="1"/>
      <protection hidden="1"/>
    </xf>
    <xf numFmtId="0" fontId="17" fillId="9" borderId="23" xfId="1" applyFont="1" applyFill="1" applyBorder="1" applyAlignment="1" applyProtection="1">
      <alignment horizontal="left" vertical="center" wrapText="1"/>
      <protection hidden="1"/>
    </xf>
    <xf numFmtId="43" fontId="3" fillId="7" borderId="1" xfId="2" applyFont="1" applyFill="1" applyBorder="1" applyAlignment="1" applyProtection="1">
      <alignment horizontal="right" wrapText="1"/>
      <protection hidden="1"/>
    </xf>
    <xf numFmtId="0" fontId="3" fillId="9" borderId="1" xfId="1" applyFont="1" applyFill="1" applyBorder="1" applyAlignment="1" applyProtection="1">
      <alignment horizontal="left" vertical="center" wrapText="1"/>
      <protection hidden="1"/>
    </xf>
    <xf numFmtId="165" fontId="1" fillId="0" borderId="0" xfId="1" applyNumberFormat="1" applyAlignment="1" applyProtection="1">
      <alignment horizontal="left" vertical="top"/>
      <protection hidden="1"/>
    </xf>
    <xf numFmtId="0" fontId="6" fillId="9" borderId="1" xfId="1" applyFont="1" applyFill="1" applyBorder="1" applyAlignment="1" applyProtection="1">
      <alignment vertical="center" wrapText="1"/>
      <protection hidden="1"/>
    </xf>
    <xf numFmtId="43" fontId="9" fillId="7" borderId="1" xfId="2" applyFont="1" applyFill="1" applyBorder="1" applyAlignment="1" applyProtection="1">
      <alignment vertical="center" wrapText="1"/>
      <protection hidden="1"/>
    </xf>
    <xf numFmtId="43" fontId="9" fillId="7" borderId="1" xfId="2" applyFont="1" applyFill="1" applyBorder="1" applyAlignment="1" applyProtection="1">
      <alignment horizontal="right" wrapText="1"/>
      <protection hidden="1"/>
    </xf>
    <xf numFmtId="43" fontId="3" fillId="2" borderId="1" xfId="2" applyFont="1" applyFill="1" applyBorder="1" applyAlignment="1" applyProtection="1">
      <alignment vertical="center" wrapText="1"/>
      <protection locked="0"/>
    </xf>
    <xf numFmtId="43" fontId="3" fillId="2" borderId="1" xfId="2" applyFont="1" applyFill="1" applyBorder="1" applyAlignment="1" applyProtection="1">
      <alignment horizontal="right" wrapText="1"/>
      <protection locked="0"/>
    </xf>
    <xf numFmtId="0" fontId="1" fillId="0" borderId="0" xfId="1" applyAlignment="1" applyProtection="1">
      <alignment horizontal="left" vertical="center"/>
      <protection hidden="1"/>
    </xf>
    <xf numFmtId="0" fontId="26" fillId="3" borderId="33" xfId="1" applyFont="1" applyFill="1" applyBorder="1" applyAlignment="1" applyProtection="1">
      <alignment horizontal="center" vertical="center" wrapText="1"/>
      <protection hidden="1"/>
    </xf>
    <xf numFmtId="0" fontId="31" fillId="0" borderId="37" xfId="1" applyFont="1" applyBorder="1" applyAlignment="1" applyProtection="1">
      <alignment horizontal="left" vertical="center" wrapText="1"/>
      <protection hidden="1"/>
    </xf>
    <xf numFmtId="0" fontId="31" fillId="0" borderId="37" xfId="1" applyFont="1" applyBorder="1" applyAlignment="1" applyProtection="1">
      <alignment horizontal="justify" vertical="center" wrapText="1"/>
      <protection hidden="1"/>
    </xf>
    <xf numFmtId="0" fontId="31" fillId="0" borderId="1" xfId="1" applyFont="1" applyBorder="1" applyAlignment="1" applyProtection="1">
      <alignment horizontal="left" vertical="center" wrapText="1"/>
      <protection hidden="1"/>
    </xf>
    <xf numFmtId="0" fontId="31" fillId="0" borderId="1" xfId="1" applyFont="1" applyBorder="1" applyAlignment="1" applyProtection="1">
      <alignment horizontal="justify" vertical="center" wrapText="1"/>
      <protection hidden="1"/>
    </xf>
    <xf numFmtId="0" fontId="32" fillId="0" borderId="1" xfId="1" applyFont="1" applyBorder="1" applyAlignment="1" applyProtection="1">
      <alignment horizontal="justify" vertical="center" wrapText="1"/>
      <protection hidden="1"/>
    </xf>
    <xf numFmtId="0" fontId="32" fillId="0" borderId="48" xfId="1" applyFont="1" applyBorder="1" applyAlignment="1" applyProtection="1">
      <alignment horizontal="justify" vertical="center" wrapText="1"/>
      <protection hidden="1"/>
    </xf>
    <xf numFmtId="9" fontId="31" fillId="7" borderId="1" xfId="1" applyNumberFormat="1" applyFont="1" applyFill="1" applyBorder="1" applyAlignment="1" applyProtection="1">
      <alignment horizontal="center" vertical="center" wrapText="1"/>
      <protection hidden="1"/>
    </xf>
    <xf numFmtId="0" fontId="44" fillId="0" borderId="1" xfId="1" applyFont="1" applyBorder="1" applyAlignment="1" applyProtection="1">
      <alignment horizontal="left" vertical="center" wrapText="1"/>
      <protection hidden="1"/>
    </xf>
    <xf numFmtId="0" fontId="31" fillId="7" borderId="1" xfId="1" applyFont="1" applyFill="1" applyBorder="1" applyAlignment="1" applyProtection="1">
      <alignment horizontal="center" vertical="center" wrapText="1"/>
      <protection hidden="1"/>
    </xf>
    <xf numFmtId="168" fontId="31" fillId="11" borderId="1" xfId="1" applyNumberFormat="1" applyFont="1" applyFill="1" applyBorder="1" applyAlignment="1" applyProtection="1">
      <alignment horizontal="center" vertical="center" wrapText="1"/>
      <protection hidden="1"/>
    </xf>
    <xf numFmtId="0" fontId="31" fillId="10" borderId="1" xfId="1" applyFont="1" applyFill="1" applyBorder="1" applyAlignment="1" applyProtection="1">
      <alignment horizontal="justify" vertical="center" wrapText="1"/>
      <protection hidden="1"/>
    </xf>
    <xf numFmtId="0" fontId="36" fillId="0" borderId="0" xfId="1" applyFont="1" applyAlignment="1" applyProtection="1">
      <alignment horizontal="justify" vertical="center"/>
      <protection hidden="1"/>
    </xf>
    <xf numFmtId="0" fontId="31" fillId="0" borderId="0" xfId="1" applyFont="1" applyAlignment="1" applyProtection="1">
      <alignment horizontal="left" vertical="center" wrapText="1"/>
      <protection hidden="1"/>
    </xf>
    <xf numFmtId="0" fontId="31" fillId="0" borderId="19" xfId="1" applyFont="1" applyBorder="1" applyAlignment="1" applyProtection="1">
      <alignment horizontal="left" vertical="center" wrapText="1"/>
      <protection hidden="1"/>
    </xf>
    <xf numFmtId="0" fontId="3" fillId="2" borderId="6" xfId="0" applyFont="1" applyFill="1" applyBorder="1" applyAlignment="1" applyProtection="1">
      <alignment horizontal="left" vertical="top"/>
      <protection hidden="1"/>
    </xf>
    <xf numFmtId="0" fontId="3" fillId="2" borderId="0" xfId="0" applyFont="1" applyFill="1" applyAlignment="1" applyProtection="1">
      <alignment horizontal="left" vertical="top"/>
      <protection hidden="1"/>
    </xf>
    <xf numFmtId="0" fontId="3" fillId="2" borderId="41" xfId="0" applyFont="1" applyFill="1" applyBorder="1" applyAlignment="1" applyProtection="1">
      <alignment horizontal="left" vertical="top"/>
      <protection hidden="1"/>
    </xf>
    <xf numFmtId="0" fontId="3" fillId="2" borderId="43" xfId="0" applyFont="1" applyFill="1" applyBorder="1" applyAlignment="1" applyProtection="1">
      <alignment vertical="center" wrapText="1"/>
      <protection locked="0"/>
    </xf>
    <xf numFmtId="0" fontId="17" fillId="2" borderId="1" xfId="1" applyFont="1" applyFill="1" applyBorder="1" applyAlignment="1" applyProtection="1">
      <alignment horizontal="left" vertical="center" wrapText="1"/>
      <protection locked="0" hidden="1"/>
    </xf>
    <xf numFmtId="43" fontId="3" fillId="2" borderId="1" xfId="2" applyFont="1" applyFill="1" applyBorder="1" applyAlignment="1" applyProtection="1">
      <alignment horizontal="right" vertical="center" wrapText="1"/>
      <protection locked="0" hidden="1"/>
    </xf>
    <xf numFmtId="0" fontId="18" fillId="2" borderId="1" xfId="1" applyFont="1" applyFill="1" applyBorder="1" applyAlignment="1" applyProtection="1">
      <alignment horizontal="left" vertical="center" wrapText="1"/>
      <protection locked="0" hidden="1"/>
    </xf>
    <xf numFmtId="0" fontId="3" fillId="2" borderId="1" xfId="1" applyFont="1" applyFill="1" applyBorder="1" applyAlignment="1" applyProtection="1">
      <alignment horizontal="left" vertical="center" wrapText="1"/>
      <protection locked="0" hidden="1"/>
    </xf>
    <xf numFmtId="0" fontId="37" fillId="0" borderId="0" xfId="1" applyFont="1" applyAlignment="1">
      <alignment horizontal="center" vertical="top"/>
    </xf>
    <xf numFmtId="0" fontId="38" fillId="0" borderId="0" xfId="1" applyFont="1" applyAlignment="1">
      <alignment horizontal="center" vertical="center"/>
    </xf>
    <xf numFmtId="0" fontId="43" fillId="0" borderId="0" xfId="1" applyFont="1" applyAlignment="1">
      <alignment horizontal="center" vertical="center" wrapText="1"/>
    </xf>
    <xf numFmtId="0" fontId="42" fillId="0" borderId="0" xfId="1" applyFont="1" applyAlignment="1">
      <alignment horizontal="center" vertical="center"/>
    </xf>
    <xf numFmtId="0" fontId="39" fillId="0" borderId="0" xfId="1" applyFont="1" applyAlignment="1">
      <alignment horizontal="center" vertical="center" wrapText="1"/>
    </xf>
    <xf numFmtId="0" fontId="17" fillId="14" borderId="1" xfId="1" applyFont="1" applyFill="1" applyBorder="1" applyAlignment="1" applyProtection="1">
      <alignment horizontal="center" vertical="top" wrapText="1"/>
      <protection locked="0"/>
    </xf>
    <xf numFmtId="0" fontId="6" fillId="6" borderId="1" xfId="1" applyFont="1" applyFill="1" applyBorder="1" applyAlignment="1">
      <alignment horizontal="center" vertical="top" wrapText="1"/>
    </xf>
    <xf numFmtId="0" fontId="4" fillId="0" borderId="1" xfId="1" applyFont="1" applyBorder="1" applyAlignment="1">
      <alignment horizontal="left" vertical="top" wrapText="1" indent="1"/>
    </xf>
    <xf numFmtId="0" fontId="6" fillId="0" borderId="1" xfId="1" applyFont="1" applyBorder="1" applyAlignment="1">
      <alignment horizontal="left" vertical="top" wrapText="1" indent="1"/>
    </xf>
    <xf numFmtId="0" fontId="3" fillId="14" borderId="1" xfId="1" applyFont="1" applyFill="1" applyBorder="1" applyAlignment="1" applyProtection="1">
      <alignment horizontal="center" wrapText="1"/>
      <protection locked="0"/>
    </xf>
    <xf numFmtId="0" fontId="3" fillId="14" borderId="3" xfId="1" applyFont="1" applyFill="1" applyBorder="1" applyAlignment="1" applyProtection="1">
      <alignment horizontal="center" wrapText="1"/>
      <protection locked="0"/>
    </xf>
    <xf numFmtId="0" fontId="3" fillId="14" borderId="25" xfId="1" applyFont="1" applyFill="1" applyBorder="1" applyAlignment="1" applyProtection="1">
      <alignment horizontal="center" wrapText="1"/>
      <protection locked="0"/>
    </xf>
    <xf numFmtId="0" fontId="3" fillId="14" borderId="23" xfId="1" applyFont="1" applyFill="1" applyBorder="1" applyAlignment="1" applyProtection="1">
      <alignment horizontal="center" wrapText="1"/>
      <protection locked="0"/>
    </xf>
    <xf numFmtId="0" fontId="27" fillId="0" borderId="19" xfId="1" applyFont="1" applyBorder="1" applyAlignment="1" applyProtection="1">
      <alignment horizontal="center" vertical="top"/>
      <protection locked="0"/>
    </xf>
    <xf numFmtId="0" fontId="24" fillId="7" borderId="20" xfId="1" applyFont="1" applyFill="1" applyBorder="1" applyAlignment="1" applyProtection="1">
      <alignment horizontal="center" vertical="center" wrapText="1"/>
      <protection locked="0"/>
    </xf>
    <xf numFmtId="0" fontId="24" fillId="7" borderId="21" xfId="1" applyFont="1" applyFill="1" applyBorder="1" applyAlignment="1" applyProtection="1">
      <alignment horizontal="center" vertical="center" wrapText="1"/>
      <protection locked="0"/>
    </xf>
    <xf numFmtId="9" fontId="15" fillId="5" borderId="5" xfId="3" applyFont="1" applyFill="1" applyBorder="1" applyAlignment="1" applyProtection="1">
      <alignment horizontal="center" vertical="center"/>
      <protection hidden="1"/>
    </xf>
    <xf numFmtId="9" fontId="15" fillId="5" borderId="7" xfId="3" applyFont="1" applyFill="1" applyBorder="1" applyAlignment="1" applyProtection="1">
      <alignment horizontal="center" vertical="center"/>
      <protection hidden="1"/>
    </xf>
    <xf numFmtId="9" fontId="15" fillId="5" borderId="9" xfId="3" applyFont="1" applyFill="1" applyBorder="1" applyAlignment="1" applyProtection="1">
      <alignment horizontal="center" vertical="center"/>
      <protection hidden="1"/>
    </xf>
    <xf numFmtId="0" fontId="2" fillId="0" borderId="0" xfId="1" applyFont="1" applyAlignment="1" applyProtection="1">
      <alignment horizontal="left" vertical="center" wrapText="1"/>
      <protection hidden="1"/>
    </xf>
    <xf numFmtId="0" fontId="4" fillId="0" borderId="3" xfId="1" applyFont="1" applyBorder="1" applyAlignment="1" applyProtection="1">
      <alignment horizontal="center" vertical="center" wrapText="1"/>
      <protection hidden="1"/>
    </xf>
    <xf numFmtId="0" fontId="4" fillId="0" borderId="25" xfId="1" applyFont="1" applyBorder="1" applyAlignment="1" applyProtection="1">
      <alignment horizontal="center" vertical="center" wrapText="1"/>
      <protection hidden="1"/>
    </xf>
    <xf numFmtId="0" fontId="4" fillId="0" borderId="23" xfId="1" applyFont="1" applyBorder="1" applyAlignment="1" applyProtection="1">
      <alignment horizontal="center" vertical="center" wrapText="1"/>
      <protection hidden="1"/>
    </xf>
    <xf numFmtId="9" fontId="15" fillId="5" borderId="4" xfId="3" applyFont="1" applyFill="1" applyBorder="1" applyAlignment="1" applyProtection="1">
      <alignment horizontal="center" vertical="center"/>
      <protection hidden="1"/>
    </xf>
    <xf numFmtId="9" fontId="15" fillId="5" borderId="6" xfId="3" applyFont="1" applyFill="1" applyBorder="1" applyAlignment="1" applyProtection="1">
      <alignment horizontal="center" vertical="center"/>
      <protection hidden="1"/>
    </xf>
    <xf numFmtId="9" fontId="15" fillId="5" borderId="8" xfId="3" applyFont="1" applyFill="1" applyBorder="1" applyAlignment="1" applyProtection="1">
      <alignment horizontal="center" vertical="center"/>
      <protection hidden="1"/>
    </xf>
    <xf numFmtId="0" fontId="4" fillId="0" borderId="1" xfId="1" applyFont="1" applyBorder="1" applyAlignment="1" applyProtection="1">
      <alignment horizontal="left" vertical="center" wrapText="1"/>
      <protection hidden="1"/>
    </xf>
    <xf numFmtId="9" fontId="15" fillId="5" borderId="53" xfId="3" applyFont="1" applyFill="1" applyBorder="1" applyAlignment="1" applyProtection="1">
      <alignment horizontal="center" vertical="center"/>
      <protection hidden="1"/>
    </xf>
    <xf numFmtId="9" fontId="15" fillId="5" borderId="56" xfId="3" applyFont="1" applyFill="1" applyBorder="1" applyAlignment="1" applyProtection="1">
      <alignment horizontal="center" vertical="center"/>
      <protection hidden="1"/>
    </xf>
    <xf numFmtId="0" fontId="3" fillId="7" borderId="1" xfId="1" applyFont="1" applyFill="1" applyBorder="1" applyAlignment="1" applyProtection="1">
      <alignment horizontal="center" vertical="center" wrapText="1"/>
      <protection hidden="1"/>
    </xf>
    <xf numFmtId="0" fontId="3" fillId="2" borderId="25" xfId="1" applyFont="1" applyFill="1" applyBorder="1" applyAlignment="1" applyProtection="1">
      <alignment horizontal="center" vertical="top"/>
      <protection hidden="1"/>
    </xf>
    <xf numFmtId="0" fontId="6" fillId="2" borderId="1" xfId="1" applyFont="1" applyFill="1" applyBorder="1" applyAlignment="1" applyProtection="1">
      <alignment horizontal="left" vertical="center" wrapText="1"/>
      <protection hidden="1"/>
    </xf>
    <xf numFmtId="0" fontId="51" fillId="2" borderId="1" xfId="1" applyFont="1" applyFill="1" applyBorder="1" applyAlignment="1" applyProtection="1">
      <alignment horizontal="left" vertical="top" wrapText="1"/>
      <protection locked="0"/>
    </xf>
    <xf numFmtId="0" fontId="3" fillId="2" borderId="1" xfId="1" applyFont="1" applyFill="1" applyBorder="1" applyAlignment="1" applyProtection="1">
      <alignment horizontal="left" vertical="top" wrapText="1"/>
      <protection locked="0"/>
    </xf>
    <xf numFmtId="0" fontId="4" fillId="0" borderId="1" xfId="1" applyFont="1" applyBorder="1" applyAlignment="1" applyProtection="1">
      <alignment horizontal="left" vertical="top" wrapText="1"/>
      <protection hidden="1"/>
    </xf>
    <xf numFmtId="0" fontId="6" fillId="8" borderId="3" xfId="1" applyFont="1" applyFill="1" applyBorder="1" applyAlignment="1" applyProtection="1">
      <alignment horizontal="center" vertical="top" wrapText="1"/>
      <protection hidden="1"/>
    </xf>
    <xf numFmtId="0" fontId="6" fillId="8" borderId="23" xfId="1" applyFont="1" applyFill="1" applyBorder="1" applyAlignment="1" applyProtection="1">
      <alignment horizontal="center" vertical="top" wrapText="1"/>
      <protection hidden="1"/>
    </xf>
    <xf numFmtId="0" fontId="17" fillId="9" borderId="3" xfId="1" applyFont="1" applyFill="1" applyBorder="1" applyAlignment="1" applyProtection="1">
      <alignment horizontal="left" vertical="center" wrapText="1"/>
      <protection hidden="1"/>
    </xf>
    <xf numFmtId="0" fontId="17" fillId="9" borderId="23" xfId="1" applyFont="1" applyFill="1" applyBorder="1" applyAlignment="1" applyProtection="1">
      <alignment horizontal="left" vertical="center" wrapText="1"/>
      <protection hidden="1"/>
    </xf>
    <xf numFmtId="0" fontId="6" fillId="9" borderId="3" xfId="1" applyFont="1" applyFill="1" applyBorder="1" applyAlignment="1" applyProtection="1">
      <alignment horizontal="left" vertical="center" wrapText="1"/>
      <protection hidden="1"/>
    </xf>
    <xf numFmtId="0" fontId="6" fillId="9" borderId="23" xfId="1" applyFont="1" applyFill="1" applyBorder="1" applyAlignment="1" applyProtection="1">
      <alignment horizontal="left" vertical="center" wrapText="1"/>
      <protection hidden="1"/>
    </xf>
    <xf numFmtId="0" fontId="26" fillId="7" borderId="6" xfId="1" applyFont="1" applyFill="1" applyBorder="1" applyAlignment="1" applyProtection="1">
      <alignment horizontal="center" vertical="center" wrapText="1"/>
      <protection hidden="1"/>
    </xf>
    <xf numFmtId="0" fontId="26" fillId="7" borderId="0" xfId="1" applyFont="1" applyFill="1" applyAlignment="1" applyProtection="1">
      <alignment horizontal="center" vertical="center" wrapText="1"/>
      <protection hidden="1"/>
    </xf>
    <xf numFmtId="0" fontId="26" fillId="7" borderId="41" xfId="1" applyFont="1" applyFill="1" applyBorder="1" applyAlignment="1" applyProtection="1">
      <alignment horizontal="center" vertical="center" wrapText="1"/>
      <protection hidden="1"/>
    </xf>
    <xf numFmtId="0" fontId="31" fillId="0" borderId="38" xfId="1" applyFont="1" applyBorder="1" applyAlignment="1" applyProtection="1">
      <alignment horizontal="center" vertical="center" wrapText="1"/>
      <protection hidden="1"/>
    </xf>
    <xf numFmtId="0" fontId="31" fillId="0" borderId="40" xfId="1" applyFont="1" applyBorder="1" applyAlignment="1" applyProtection="1">
      <alignment horizontal="center" vertical="center" wrapText="1"/>
      <protection hidden="1"/>
    </xf>
    <xf numFmtId="0" fontId="31" fillId="0" borderId="49" xfId="1" applyFont="1" applyBorder="1" applyAlignment="1" applyProtection="1">
      <alignment horizontal="center" vertical="center" wrapText="1"/>
      <protection hidden="1"/>
    </xf>
    <xf numFmtId="0" fontId="31" fillId="0" borderId="39" xfId="1" applyFont="1" applyBorder="1" applyAlignment="1" applyProtection="1">
      <alignment horizontal="center" vertical="center" wrapText="1"/>
      <protection hidden="1"/>
    </xf>
    <xf numFmtId="0" fontId="31" fillId="0" borderId="47" xfId="1" applyFont="1" applyBorder="1" applyAlignment="1" applyProtection="1">
      <alignment horizontal="center" vertical="center" wrapText="1"/>
      <protection hidden="1"/>
    </xf>
    <xf numFmtId="0" fontId="31" fillId="0" borderId="1" xfId="1" applyFont="1" applyBorder="1" applyAlignment="1" applyProtection="1">
      <alignment horizontal="left" vertical="center" wrapText="1"/>
      <protection hidden="1"/>
    </xf>
    <xf numFmtId="0" fontId="31" fillId="0" borderId="48" xfId="1" applyFont="1" applyBorder="1" applyAlignment="1" applyProtection="1">
      <alignment horizontal="left" vertical="center" wrapText="1"/>
      <protection hidden="1"/>
    </xf>
    <xf numFmtId="0" fontId="31" fillId="0" borderId="1" xfId="1" applyFont="1" applyBorder="1" applyAlignment="1" applyProtection="1">
      <alignment horizontal="center" vertical="center" wrapText="1"/>
      <protection hidden="1"/>
    </xf>
    <xf numFmtId="0" fontId="31" fillId="0" borderId="48" xfId="1" applyFont="1" applyBorder="1" applyAlignment="1" applyProtection="1">
      <alignment horizontal="center" vertical="center" wrapText="1"/>
      <protection hidden="1"/>
    </xf>
    <xf numFmtId="0" fontId="31" fillId="0" borderId="36" xfId="1" applyFont="1" applyBorder="1" applyAlignment="1" applyProtection="1">
      <alignment horizontal="center" vertical="center" wrapText="1"/>
      <protection hidden="1"/>
    </xf>
    <xf numFmtId="0" fontId="31" fillId="0" borderId="37" xfId="1" applyFont="1" applyBorder="1" applyAlignment="1" applyProtection="1">
      <alignment horizontal="left" vertical="center" wrapText="1"/>
      <protection hidden="1"/>
    </xf>
    <xf numFmtId="0" fontId="31" fillId="0" borderId="37" xfId="1" applyFont="1" applyBorder="1" applyAlignment="1" applyProtection="1">
      <alignment horizontal="center" vertical="center" wrapText="1"/>
      <protection hidden="1"/>
    </xf>
    <xf numFmtId="0" fontId="26" fillId="3" borderId="30" xfId="1" applyFont="1" applyFill="1" applyBorder="1" applyAlignment="1" applyProtection="1">
      <alignment horizontal="center" vertical="center" wrapText="1"/>
      <protection hidden="1"/>
    </xf>
    <xf numFmtId="0" fontId="26" fillId="3" borderId="33" xfId="1" applyFont="1" applyFill="1" applyBorder="1" applyAlignment="1" applyProtection="1">
      <alignment horizontal="center" vertical="center" wrapText="1"/>
      <protection hidden="1"/>
    </xf>
    <xf numFmtId="0" fontId="26" fillId="7" borderId="4" xfId="1" applyFont="1" applyFill="1" applyBorder="1" applyAlignment="1" applyProtection="1">
      <alignment horizontal="center" vertical="center" wrapText="1"/>
      <protection hidden="1"/>
    </xf>
    <xf numFmtId="0" fontId="26" fillId="7" borderId="43" xfId="1" applyFont="1" applyFill="1" applyBorder="1" applyAlignment="1" applyProtection="1">
      <alignment horizontal="center" vertical="center" wrapText="1"/>
      <protection hidden="1"/>
    </xf>
    <xf numFmtId="0" fontId="26" fillId="7" borderId="44" xfId="1" applyFont="1" applyFill="1" applyBorder="1" applyAlignment="1" applyProtection="1">
      <alignment horizontal="center" vertical="center" wrapText="1"/>
      <protection hidden="1"/>
    </xf>
    <xf numFmtId="0" fontId="26" fillId="7" borderId="29" xfId="1" applyFont="1" applyFill="1" applyBorder="1" applyAlignment="1" applyProtection="1">
      <alignment horizontal="center" vertical="center" wrapText="1"/>
      <protection hidden="1"/>
    </xf>
    <xf numFmtId="0" fontId="26" fillId="7" borderId="26" xfId="1" applyFont="1" applyFill="1" applyBorder="1" applyAlignment="1" applyProtection="1">
      <alignment horizontal="center" vertical="center" wrapText="1"/>
      <protection hidden="1"/>
    </xf>
    <xf numFmtId="0" fontId="31" fillId="0" borderId="34" xfId="1" applyFont="1" applyBorder="1" applyAlignment="1" applyProtection="1">
      <alignment horizontal="center" vertical="center" wrapText="1"/>
      <protection hidden="1"/>
    </xf>
    <xf numFmtId="0" fontId="31" fillId="0" borderId="42" xfId="1" applyFont="1" applyBorder="1" applyAlignment="1" applyProtection="1">
      <alignment horizontal="center" vertical="center" wrapText="1"/>
      <protection hidden="1"/>
    </xf>
    <xf numFmtId="0" fontId="26" fillId="3" borderId="32" xfId="1" applyFont="1" applyFill="1" applyBorder="1" applyAlignment="1" applyProtection="1">
      <alignment horizontal="center" vertical="center" wrapText="1"/>
      <protection hidden="1"/>
    </xf>
    <xf numFmtId="0" fontId="26" fillId="3" borderId="57" xfId="1" applyFont="1" applyFill="1" applyBorder="1" applyAlignment="1" applyProtection="1">
      <alignment horizontal="center" vertical="center" wrapText="1"/>
      <protection hidden="1"/>
    </xf>
    <xf numFmtId="0" fontId="26" fillId="3" borderId="28" xfId="1" applyFont="1" applyFill="1" applyBorder="1" applyAlignment="1" applyProtection="1">
      <alignment horizontal="center" vertical="center" wrapText="1"/>
      <protection hidden="1"/>
    </xf>
    <xf numFmtId="0" fontId="31" fillId="0" borderId="27" xfId="1" applyFont="1" applyBorder="1" applyAlignment="1" applyProtection="1">
      <alignment horizontal="left" vertical="center" wrapText="1"/>
      <protection hidden="1"/>
    </xf>
    <xf numFmtId="0" fontId="31" fillId="0" borderId="35" xfId="1" applyFont="1" applyBorder="1" applyAlignment="1" applyProtection="1">
      <alignment horizontal="left" vertical="center" wrapText="1"/>
      <protection hidden="1"/>
    </xf>
    <xf numFmtId="0" fontId="26" fillId="3" borderId="36" xfId="1" applyFont="1" applyFill="1" applyBorder="1" applyAlignment="1" applyProtection="1">
      <alignment horizontal="center" vertical="center" wrapText="1"/>
      <protection hidden="1"/>
    </xf>
    <xf numFmtId="0" fontId="26" fillId="3" borderId="37" xfId="1" applyFont="1" applyFill="1" applyBorder="1" applyAlignment="1" applyProtection="1">
      <alignment horizontal="center" vertical="center" wrapText="1"/>
      <protection hidden="1"/>
    </xf>
    <xf numFmtId="0" fontId="26" fillId="3" borderId="38" xfId="1" applyFont="1" applyFill="1" applyBorder="1" applyAlignment="1" applyProtection="1">
      <alignment horizontal="center" vertical="center" wrapText="1"/>
      <protection hidden="1"/>
    </xf>
    <xf numFmtId="0" fontId="26" fillId="7" borderId="39" xfId="1" applyFont="1" applyFill="1" applyBorder="1" applyAlignment="1" applyProtection="1">
      <alignment horizontal="center" vertical="center" wrapText="1"/>
      <protection hidden="1"/>
    </xf>
    <xf numFmtId="0" fontId="26" fillId="7" borderId="1" xfId="1" applyFont="1" applyFill="1" applyBorder="1" applyAlignment="1" applyProtection="1">
      <alignment horizontal="center" vertical="center" wrapText="1"/>
      <protection hidden="1"/>
    </xf>
    <xf numFmtId="0" fontId="26" fillId="7" borderId="40" xfId="1" applyFont="1" applyFill="1" applyBorder="1" applyAlignment="1" applyProtection="1">
      <alignment horizontal="center" vertical="center" wrapText="1"/>
      <protection hidden="1"/>
    </xf>
    <xf numFmtId="0" fontId="3" fillId="0" borderId="12" xfId="1" applyFont="1" applyBorder="1" applyAlignment="1" applyProtection="1">
      <alignment horizontal="center" vertical="center" wrapText="1"/>
      <protection hidden="1"/>
    </xf>
    <xf numFmtId="0" fontId="3" fillId="0" borderId="14" xfId="1" applyFont="1" applyBorder="1" applyAlignment="1" applyProtection="1">
      <alignment horizontal="center" vertical="center" wrapText="1"/>
      <protection hidden="1"/>
    </xf>
    <xf numFmtId="0" fontId="3" fillId="0" borderId="46" xfId="1" applyFont="1" applyBorder="1" applyAlignment="1" applyProtection="1">
      <alignment horizontal="center" vertical="center" wrapText="1"/>
      <protection hidden="1"/>
    </xf>
    <xf numFmtId="0" fontId="3" fillId="0" borderId="45" xfId="1" applyFont="1" applyBorder="1" applyAlignment="1" applyProtection="1">
      <alignment horizontal="center" vertical="center"/>
      <protection hidden="1"/>
    </xf>
    <xf numFmtId="0" fontId="3" fillId="0" borderId="41" xfId="1" applyFont="1" applyBorder="1" applyAlignment="1" applyProtection="1">
      <alignment horizontal="center" vertical="center"/>
      <protection hidden="1"/>
    </xf>
    <xf numFmtId="0" fontId="3" fillId="0" borderId="17" xfId="1" applyFont="1" applyBorder="1" applyAlignment="1" applyProtection="1">
      <alignment horizontal="center" vertical="center"/>
      <protection hidden="1"/>
    </xf>
    <xf numFmtId="0" fontId="41" fillId="7" borderId="6" xfId="0" applyFont="1" applyFill="1" applyBorder="1" applyAlignment="1" applyProtection="1">
      <alignment horizontal="center" vertical="center"/>
      <protection hidden="1"/>
    </xf>
    <xf numFmtId="0" fontId="41" fillId="7" borderId="0" xfId="0" applyFont="1" applyFill="1" applyAlignment="1" applyProtection="1">
      <alignment horizontal="center" vertical="center"/>
      <protection hidden="1"/>
    </xf>
    <xf numFmtId="0" fontId="41" fillId="7" borderId="41"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top"/>
      <protection hidden="1"/>
    </xf>
    <xf numFmtId="0" fontId="3" fillId="2" borderId="19" xfId="0" applyFont="1" applyFill="1" applyBorder="1" applyAlignment="1" applyProtection="1">
      <alignment horizontal="center" vertical="top"/>
      <protection hidden="1"/>
    </xf>
    <xf numFmtId="0" fontId="3" fillId="2" borderId="17" xfId="0" applyFont="1" applyFill="1" applyBorder="1" applyAlignment="1" applyProtection="1">
      <alignment horizontal="center" vertical="top"/>
      <protection hidden="1"/>
    </xf>
    <xf numFmtId="0" fontId="3" fillId="7" borderId="6" xfId="0" applyFont="1" applyFill="1" applyBorder="1" applyAlignment="1" applyProtection="1">
      <alignment horizontal="left" vertical="center" wrapText="1"/>
      <protection hidden="1"/>
    </xf>
    <xf numFmtId="0" fontId="3" fillId="7" borderId="0" xfId="0" applyFont="1" applyFill="1" applyAlignment="1" applyProtection="1">
      <alignment horizontal="left" vertical="center" wrapText="1"/>
      <protection hidden="1"/>
    </xf>
    <xf numFmtId="0" fontId="3" fillId="7" borderId="41" xfId="0" applyFont="1" applyFill="1" applyBorder="1" applyAlignment="1" applyProtection="1">
      <alignment horizontal="left" vertical="center" wrapText="1"/>
      <protection hidden="1"/>
    </xf>
    <xf numFmtId="0" fontId="3" fillId="7" borderId="6" xfId="0" applyFont="1" applyFill="1" applyBorder="1" applyAlignment="1" applyProtection="1">
      <alignment vertical="center" wrapText="1"/>
      <protection hidden="1"/>
    </xf>
    <xf numFmtId="0" fontId="3" fillId="7" borderId="0" xfId="0" applyFont="1" applyFill="1" applyAlignment="1" applyProtection="1">
      <alignment vertical="center" wrapText="1"/>
      <protection hidden="1"/>
    </xf>
    <xf numFmtId="0" fontId="3" fillId="7" borderId="41" xfId="0" applyFont="1" applyFill="1" applyBorder="1" applyAlignment="1" applyProtection="1">
      <alignment vertical="center" wrapText="1"/>
      <protection hidden="1"/>
    </xf>
    <xf numFmtId="0" fontId="3" fillId="7" borderId="6" xfId="0" applyFont="1" applyFill="1" applyBorder="1" applyAlignment="1" applyProtection="1">
      <alignment horizontal="center" vertical="center" wrapText="1"/>
      <protection hidden="1"/>
    </xf>
    <xf numFmtId="0" fontId="3" fillId="7" borderId="0" xfId="0" applyFont="1" applyFill="1" applyAlignment="1" applyProtection="1">
      <alignment horizontal="center" vertical="center" wrapText="1"/>
      <protection hidden="1"/>
    </xf>
    <xf numFmtId="0" fontId="3" fillId="7" borderId="41" xfId="0" applyFont="1" applyFill="1" applyBorder="1" applyAlignment="1" applyProtection="1">
      <alignment horizontal="center" vertical="center" wrapText="1"/>
      <protection hidden="1"/>
    </xf>
    <xf numFmtId="0" fontId="3" fillId="7" borderId="4" xfId="0" applyFont="1" applyFill="1" applyBorder="1" applyAlignment="1" applyProtection="1">
      <alignment horizontal="center" vertical="center" wrapText="1"/>
      <protection hidden="1"/>
    </xf>
    <xf numFmtId="0" fontId="3" fillId="7" borderId="43" xfId="0" applyFont="1" applyFill="1" applyBorder="1" applyAlignment="1" applyProtection="1">
      <alignment horizontal="center" vertical="center" wrapText="1"/>
      <protection hidden="1"/>
    </xf>
  </cellXfs>
  <cellStyles count="8">
    <cellStyle name="Collegamento ipertestuale 2" xfId="6"/>
    <cellStyle name="Migliaia 2" xfId="2"/>
    <cellStyle name="Normale" xfId="0" builtinId="0"/>
    <cellStyle name="Normale 2" xfId="1"/>
    <cellStyle name="Normale 2 2" xfId="5"/>
    <cellStyle name="Percentuale" xfId="7" builtinId="5"/>
    <cellStyle name="Percentuale 2" xfId="3"/>
    <cellStyle name="Valuta 2" xfId="4"/>
  </cellStyles>
  <dxfs count="165">
    <dxf>
      <fill>
        <patternFill>
          <bgColor rgb="FF92D050"/>
        </patternFill>
      </fill>
    </dxf>
    <dxf>
      <fill>
        <patternFill>
          <bgColor rgb="FFFF0000"/>
        </patternFill>
      </fill>
    </dxf>
    <dxf>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strike val="0"/>
        <color theme="0" tint="-4.9989318521683403E-2"/>
      </font>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strike val="0"/>
        <color theme="0" tint="-4.9989318521683403E-2"/>
      </font>
    </dxf>
    <dxf>
      <font>
        <strike val="0"/>
        <color theme="0" tint="-4.9989318521683403E-2"/>
      </font>
    </dxf>
    <dxf>
      <font>
        <strike val="0"/>
        <color theme="0" tint="-4.9989318521683403E-2"/>
      </font>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215265</xdr:colOff>
      <xdr:row>2</xdr:row>
      <xdr:rowOff>32385</xdr:rowOff>
    </xdr:from>
    <xdr:to>
      <xdr:col>12</xdr:col>
      <xdr:colOff>99060</xdr:colOff>
      <xdr:row>10</xdr:row>
      <xdr:rowOff>74295</xdr:rowOff>
    </xdr:to>
    <xdr:pic>
      <xdr:nvPicPr>
        <xdr:cNvPr id="4" name="Immagin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bwMode="auto">
        <a:xfrm>
          <a:off x="805815" y="356235"/>
          <a:ext cx="6141720" cy="13373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57</xdr:row>
          <xdr:rowOff>19050</xdr:rowOff>
        </xdr:from>
        <xdr:to>
          <xdr:col>2</xdr:col>
          <xdr:colOff>457200</xdr:colOff>
          <xdr:row>57</xdr:row>
          <xdr:rowOff>304800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9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36</xdr:row>
          <xdr:rowOff>295275</xdr:rowOff>
        </xdr:from>
        <xdr:to>
          <xdr:col>2</xdr:col>
          <xdr:colOff>295275</xdr:colOff>
          <xdr:row>37</xdr:row>
          <xdr:rowOff>190500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9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41</xdr:row>
          <xdr:rowOff>171450</xdr:rowOff>
        </xdr:from>
        <xdr:to>
          <xdr:col>2</xdr:col>
          <xdr:colOff>295275</xdr:colOff>
          <xdr:row>43</xdr:row>
          <xdr:rowOff>47625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9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42</xdr:row>
          <xdr:rowOff>142875</xdr:rowOff>
        </xdr:from>
        <xdr:to>
          <xdr:col>2</xdr:col>
          <xdr:colOff>304800</xdr:colOff>
          <xdr:row>44</xdr:row>
          <xdr:rowOff>38100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9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43</xdr:row>
          <xdr:rowOff>142875</xdr:rowOff>
        </xdr:from>
        <xdr:to>
          <xdr:col>2</xdr:col>
          <xdr:colOff>304800</xdr:colOff>
          <xdr:row>45</xdr:row>
          <xdr:rowOff>38100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9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44</xdr:row>
          <xdr:rowOff>142875</xdr:rowOff>
        </xdr:from>
        <xdr:to>
          <xdr:col>2</xdr:col>
          <xdr:colOff>304800</xdr:colOff>
          <xdr:row>46</xdr:row>
          <xdr:rowOff>38100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9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45</xdr:row>
          <xdr:rowOff>133350</xdr:rowOff>
        </xdr:from>
        <xdr:to>
          <xdr:col>2</xdr:col>
          <xdr:colOff>304800</xdr:colOff>
          <xdr:row>47</xdr:row>
          <xdr:rowOff>28575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9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46</xdr:row>
          <xdr:rowOff>123825</xdr:rowOff>
        </xdr:from>
        <xdr:to>
          <xdr:col>2</xdr:col>
          <xdr:colOff>304800</xdr:colOff>
          <xdr:row>48</xdr:row>
          <xdr:rowOff>19050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9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47</xdr:row>
          <xdr:rowOff>123825</xdr:rowOff>
        </xdr:from>
        <xdr:to>
          <xdr:col>2</xdr:col>
          <xdr:colOff>314325</xdr:colOff>
          <xdr:row>49</xdr:row>
          <xdr:rowOff>19050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9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48</xdr:row>
          <xdr:rowOff>123825</xdr:rowOff>
        </xdr:from>
        <xdr:to>
          <xdr:col>2</xdr:col>
          <xdr:colOff>314325</xdr:colOff>
          <xdr:row>50</xdr:row>
          <xdr:rowOff>19050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9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2276475</xdr:colOff>
          <xdr:row>3</xdr:row>
          <xdr:rowOff>314325</xdr:rowOff>
        </xdr:from>
        <xdr:to>
          <xdr:col>2</xdr:col>
          <xdr:colOff>285750</xdr:colOff>
          <xdr:row>4</xdr:row>
          <xdr:rowOff>209550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9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2295525</xdr:colOff>
          <xdr:row>4</xdr:row>
          <xdr:rowOff>295275</xdr:rowOff>
        </xdr:from>
        <xdr:to>
          <xdr:col>2</xdr:col>
          <xdr:colOff>304800</xdr:colOff>
          <xdr:row>5</xdr:row>
          <xdr:rowOff>190500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9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xdr:row>
          <xdr:rowOff>304800</xdr:rowOff>
        </xdr:from>
        <xdr:to>
          <xdr:col>2</xdr:col>
          <xdr:colOff>314325</xdr:colOff>
          <xdr:row>7</xdr:row>
          <xdr:rowOff>38100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9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152400</xdr:rowOff>
        </xdr:from>
        <xdr:to>
          <xdr:col>2</xdr:col>
          <xdr:colOff>314325</xdr:colOff>
          <xdr:row>7</xdr:row>
          <xdr:rowOff>209550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9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304800</xdr:rowOff>
        </xdr:from>
        <xdr:to>
          <xdr:col>2</xdr:col>
          <xdr:colOff>314325</xdr:colOff>
          <xdr:row>8</xdr:row>
          <xdr:rowOff>209550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9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35</xdr:row>
          <xdr:rowOff>314325</xdr:rowOff>
        </xdr:from>
        <xdr:to>
          <xdr:col>2</xdr:col>
          <xdr:colOff>304800</xdr:colOff>
          <xdr:row>36</xdr:row>
          <xdr:rowOff>209550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9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34</xdr:row>
          <xdr:rowOff>142875</xdr:rowOff>
        </xdr:from>
        <xdr:to>
          <xdr:col>2</xdr:col>
          <xdr:colOff>295275</xdr:colOff>
          <xdr:row>35</xdr:row>
          <xdr:rowOff>200025</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9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9:M17"/>
  <sheetViews>
    <sheetView topLeftCell="A15" workbookViewId="0">
      <selection activeCell="H18" sqref="H18"/>
    </sheetView>
  </sheetViews>
  <sheetFormatPr defaultColWidth="8.85546875" defaultRowHeight="12.75"/>
  <cols>
    <col min="1" max="1" width="8.85546875" style="18"/>
    <col min="2" max="2" width="5.28515625" style="18" customWidth="1"/>
    <col min="3" max="12" width="8.85546875" style="18"/>
    <col min="13" max="13" width="11.7109375" style="18" customWidth="1"/>
    <col min="14" max="16384" width="8.85546875" style="18"/>
  </cols>
  <sheetData>
    <row r="9" spans="1:13">
      <c r="F9" s="224"/>
      <c r="G9" s="224"/>
      <c r="H9" s="224"/>
      <c r="J9" s="20"/>
    </row>
    <row r="13" spans="1:13" ht="15">
      <c r="A13" s="225" t="s">
        <v>117</v>
      </c>
      <c r="B13" s="225"/>
      <c r="C13" s="225"/>
      <c r="D13" s="225"/>
      <c r="E13" s="225"/>
      <c r="F13" s="225"/>
      <c r="G13" s="225"/>
      <c r="H13" s="225"/>
      <c r="I13" s="225"/>
      <c r="J13" s="225"/>
      <c r="K13" s="225"/>
      <c r="L13" s="225"/>
      <c r="M13" s="225"/>
    </row>
    <row r="15" spans="1:13" ht="267" customHeight="1">
      <c r="A15" s="226" t="s">
        <v>135</v>
      </c>
      <c r="B15" s="227"/>
      <c r="C15" s="227"/>
      <c r="D15" s="227"/>
      <c r="E15" s="227"/>
      <c r="F15" s="227"/>
      <c r="G15" s="227"/>
      <c r="H15" s="227"/>
      <c r="I15" s="227"/>
      <c r="J15" s="227"/>
      <c r="K15" s="227"/>
      <c r="L15" s="227"/>
      <c r="M15" s="227"/>
    </row>
    <row r="16" spans="1:13" ht="42.75" customHeight="1">
      <c r="A16" s="228" t="s">
        <v>231</v>
      </c>
      <c r="B16" s="228"/>
      <c r="C16" s="228"/>
      <c r="D16" s="228"/>
      <c r="E16" s="228"/>
      <c r="F16" s="228"/>
      <c r="G16" s="228"/>
      <c r="H16" s="228"/>
      <c r="I16" s="228"/>
      <c r="J16" s="228"/>
      <c r="K16" s="228"/>
      <c r="L16" s="228"/>
      <c r="M16" s="228"/>
    </row>
    <row r="17" spans="4:4" ht="23.65" customHeight="1">
      <c r="D17" s="21"/>
    </row>
  </sheetData>
  <sheetProtection algorithmName="SHA-512" hashValue="3bXHoItBhAi95qX8m6ptyVnWZf018qp9PvPdHTGu/86qUTMmSvgNOb5jRL6uIes/PBJf0wI6yl1zwaR8W/rHVg==" saltValue="AiyEjh8jUkJW3t0emahZ1w==" spinCount="100000" sheet="1" objects="1" scenarios="1"/>
  <mergeCells count="4">
    <mergeCell ref="F9:H9"/>
    <mergeCell ref="A13:M13"/>
    <mergeCell ref="A15:M15"/>
    <mergeCell ref="A16:M16"/>
  </mergeCell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9"/>
  <dimension ref="A1:E76"/>
  <sheetViews>
    <sheetView topLeftCell="A49" zoomScale="130" zoomScaleNormal="130" workbookViewId="0">
      <selection activeCell="C66" sqref="C66"/>
    </sheetView>
  </sheetViews>
  <sheetFormatPr defaultColWidth="7.5703125" defaultRowHeight="12.75"/>
  <cols>
    <col min="1" max="1" width="7.5703125" style="200"/>
    <col min="2" max="2" width="34.42578125" style="200" customWidth="1"/>
    <col min="3" max="3" width="66.28515625" style="200" bestFit="1" customWidth="1"/>
    <col min="4" max="4" width="9.5703125" style="200" customWidth="1"/>
    <col min="5" max="16384" width="7.5703125" style="200"/>
  </cols>
  <sheetData>
    <row r="1" spans="1:5" ht="13.5" thickBot="1"/>
    <row r="2" spans="1:5" ht="13.5" thickBot="1">
      <c r="A2" s="280" t="s">
        <v>88</v>
      </c>
      <c r="B2" s="281"/>
      <c r="C2" s="201" t="s">
        <v>89</v>
      </c>
      <c r="D2" s="280" t="s">
        <v>90</v>
      </c>
      <c r="E2" s="281"/>
    </row>
    <row r="3" spans="1:5" ht="13.5" thickBot="1">
      <c r="A3" s="282" t="s">
        <v>91</v>
      </c>
      <c r="B3" s="283"/>
      <c r="C3" s="283"/>
      <c r="D3" s="283"/>
      <c r="E3" s="284"/>
    </row>
    <row r="4" spans="1:5" ht="25.5">
      <c r="A4" s="277" t="s">
        <v>92</v>
      </c>
      <c r="B4" s="278" t="s">
        <v>93</v>
      </c>
      <c r="C4" s="203" t="s">
        <v>94</v>
      </c>
      <c r="D4" s="279">
        <v>15</v>
      </c>
      <c r="E4" s="268">
        <v>25</v>
      </c>
    </row>
    <row r="5" spans="1:5" ht="25.5">
      <c r="A5" s="271"/>
      <c r="B5" s="273"/>
      <c r="C5" s="205" t="s">
        <v>118</v>
      </c>
      <c r="D5" s="275"/>
      <c r="E5" s="269"/>
    </row>
    <row r="6" spans="1:5" ht="25.5">
      <c r="A6" s="271"/>
      <c r="B6" s="273"/>
      <c r="C6" s="205" t="s">
        <v>119</v>
      </c>
      <c r="D6" s="275"/>
      <c r="E6" s="269"/>
    </row>
    <row r="7" spans="1:5">
      <c r="A7" s="271"/>
      <c r="B7" s="273"/>
      <c r="C7" s="205" t="s">
        <v>230</v>
      </c>
      <c r="D7" s="275"/>
      <c r="E7" s="269"/>
    </row>
    <row r="8" spans="1:5" ht="25.5">
      <c r="A8" s="271"/>
      <c r="B8" s="273"/>
      <c r="C8" s="205" t="s">
        <v>140</v>
      </c>
      <c r="D8" s="275"/>
      <c r="E8" s="269"/>
    </row>
    <row r="9" spans="1:5" ht="25.5">
      <c r="A9" s="271"/>
      <c r="B9" s="273"/>
      <c r="C9" s="205" t="s">
        <v>141</v>
      </c>
      <c r="D9" s="275"/>
      <c r="E9" s="269"/>
    </row>
    <row r="10" spans="1:5">
      <c r="A10" s="271"/>
      <c r="B10" s="273"/>
      <c r="C10" s="205"/>
      <c r="D10" s="275"/>
      <c r="E10" s="269"/>
    </row>
    <row r="11" spans="1:5" ht="31.9" customHeight="1">
      <c r="A11" s="271"/>
      <c r="B11" s="273"/>
      <c r="C11" s="206" t="s">
        <v>142</v>
      </c>
      <c r="D11" s="275"/>
      <c r="E11" s="269"/>
    </row>
    <row r="12" spans="1:5" ht="38.25">
      <c r="A12" s="271"/>
      <c r="B12" s="273"/>
      <c r="C12" s="205" t="s">
        <v>143</v>
      </c>
      <c r="D12" s="275">
        <v>10</v>
      </c>
      <c r="E12" s="269"/>
    </row>
    <row r="13" spans="1:5">
      <c r="A13" s="271"/>
      <c r="B13" s="273"/>
      <c r="C13" s="205"/>
      <c r="D13" s="275"/>
      <c r="E13" s="269"/>
    </row>
    <row r="14" spans="1:5" ht="34.5" thickBot="1">
      <c r="A14" s="272"/>
      <c r="B14" s="274"/>
      <c r="C14" s="207" t="s">
        <v>95</v>
      </c>
      <c r="D14" s="276"/>
      <c r="E14" s="270"/>
    </row>
    <row r="15" spans="1:5" ht="13.5" thickBot="1">
      <c r="A15" s="265" t="s">
        <v>96</v>
      </c>
      <c r="B15" s="266"/>
      <c r="C15" s="266"/>
      <c r="D15" s="266"/>
      <c r="E15" s="267"/>
    </row>
    <row r="16" spans="1:5" ht="69.599999999999994" customHeight="1">
      <c r="A16" s="277" t="s">
        <v>97</v>
      </c>
      <c r="B16" s="278" t="s">
        <v>98</v>
      </c>
      <c r="C16" s="202" t="s">
        <v>128</v>
      </c>
      <c r="D16" s="279"/>
      <c r="E16" s="268">
        <v>20</v>
      </c>
    </row>
    <row r="17" spans="1:5" ht="13.9" customHeight="1">
      <c r="A17" s="271"/>
      <c r="B17" s="273"/>
      <c r="C17" s="208">
        <f>'5.Determinazione contributo'!E13</f>
        <v>0</v>
      </c>
      <c r="D17" s="275"/>
      <c r="E17" s="269"/>
    </row>
    <row r="18" spans="1:5" ht="51">
      <c r="A18" s="271" t="s">
        <v>99</v>
      </c>
      <c r="B18" s="273" t="s">
        <v>100</v>
      </c>
      <c r="C18" s="204" t="s">
        <v>101</v>
      </c>
      <c r="D18" s="275">
        <v>10</v>
      </c>
      <c r="E18" s="269"/>
    </row>
    <row r="19" spans="1:5">
      <c r="A19" s="271"/>
      <c r="B19" s="273"/>
      <c r="C19" s="204"/>
      <c r="D19" s="275"/>
      <c r="E19" s="269"/>
    </row>
    <row r="20" spans="1:5" ht="34.5" thickBot="1">
      <c r="A20" s="272"/>
      <c r="B20" s="274"/>
      <c r="C20" s="207" t="s">
        <v>102</v>
      </c>
      <c r="D20" s="276"/>
      <c r="E20" s="270"/>
    </row>
    <row r="21" spans="1:5" ht="13.5" thickBot="1">
      <c r="A21" s="285" t="s">
        <v>103</v>
      </c>
      <c r="B21" s="266"/>
      <c r="C21" s="266"/>
      <c r="D21" s="266"/>
      <c r="E21" s="286"/>
    </row>
    <row r="22" spans="1:5" ht="38.25">
      <c r="A22" s="277" t="s">
        <v>104</v>
      </c>
      <c r="B22" s="278" t="s">
        <v>144</v>
      </c>
      <c r="C22" s="203" t="s">
        <v>145</v>
      </c>
      <c r="D22" s="279">
        <v>20</v>
      </c>
      <c r="E22" s="268">
        <v>20</v>
      </c>
    </row>
    <row r="23" spans="1:5" ht="15" customHeight="1">
      <c r="A23" s="271"/>
      <c r="B23" s="273"/>
      <c r="C23" s="206"/>
      <c r="D23" s="275"/>
      <c r="E23" s="269"/>
    </row>
    <row r="24" spans="1:5" ht="34.5" thickBot="1">
      <c r="A24" s="272"/>
      <c r="B24" s="274"/>
      <c r="C24" s="207" t="s">
        <v>102</v>
      </c>
      <c r="D24" s="276"/>
      <c r="E24" s="270"/>
    </row>
    <row r="25" spans="1:5" ht="13.5" thickBot="1">
      <c r="A25" s="285" t="s">
        <v>105</v>
      </c>
      <c r="B25" s="266"/>
      <c r="C25" s="266"/>
      <c r="D25" s="266"/>
      <c r="E25" s="286"/>
    </row>
    <row r="26" spans="1:5" ht="25.5">
      <c r="A26" s="277" t="s">
        <v>106</v>
      </c>
      <c r="B26" s="278" t="s">
        <v>107</v>
      </c>
      <c r="C26" s="202" t="s">
        <v>222</v>
      </c>
      <c r="D26" s="279">
        <v>10</v>
      </c>
      <c r="E26" s="268">
        <v>35</v>
      </c>
    </row>
    <row r="27" spans="1:5">
      <c r="A27" s="271"/>
      <c r="B27" s="273"/>
      <c r="C27" s="209" t="s">
        <v>108</v>
      </c>
      <c r="D27" s="275"/>
      <c r="E27" s="269"/>
    </row>
    <row r="28" spans="1:5">
      <c r="A28" s="271"/>
      <c r="B28" s="273"/>
      <c r="C28" s="209" t="s">
        <v>146</v>
      </c>
      <c r="D28" s="275"/>
      <c r="E28" s="269"/>
    </row>
    <row r="29" spans="1:5">
      <c r="A29" s="271"/>
      <c r="B29" s="273"/>
      <c r="C29" s="209" t="s">
        <v>155</v>
      </c>
      <c r="D29" s="275"/>
      <c r="E29" s="269"/>
    </row>
    <row r="30" spans="1:5">
      <c r="A30" s="271"/>
      <c r="B30" s="273"/>
      <c r="C30" s="209" t="s">
        <v>156</v>
      </c>
      <c r="D30" s="275"/>
      <c r="E30" s="269"/>
    </row>
    <row r="31" spans="1:5">
      <c r="A31" s="271"/>
      <c r="B31" s="273"/>
      <c r="C31" s="204"/>
      <c r="D31" s="275"/>
      <c r="E31" s="269"/>
    </row>
    <row r="32" spans="1:5">
      <c r="A32" s="271"/>
      <c r="B32" s="273"/>
      <c r="C32" s="210" t="s">
        <v>223</v>
      </c>
      <c r="D32" s="275"/>
      <c r="E32" s="269"/>
    </row>
    <row r="33" spans="1:5">
      <c r="A33" s="271"/>
      <c r="B33" s="273"/>
      <c r="C33" s="211" t="str">
        <f>IFERROR('4.Programma di Investimenti L1'!B4/'5.Determinazione contributo'!B13,"")</f>
        <v/>
      </c>
      <c r="D33" s="275"/>
      <c r="E33" s="269"/>
    </row>
    <row r="34" spans="1:5">
      <c r="A34" s="271" t="s">
        <v>109</v>
      </c>
      <c r="B34" s="275" t="s">
        <v>110</v>
      </c>
      <c r="C34" s="205" t="s">
        <v>147</v>
      </c>
      <c r="D34" s="275">
        <v>12.5</v>
      </c>
      <c r="E34" s="269"/>
    </row>
    <row r="35" spans="1:5">
      <c r="A35" s="271"/>
      <c r="B35" s="275"/>
      <c r="C35" s="205" t="s">
        <v>111</v>
      </c>
      <c r="D35" s="275"/>
      <c r="E35" s="269"/>
    </row>
    <row r="36" spans="1:5" ht="25.5">
      <c r="A36" s="271"/>
      <c r="B36" s="275"/>
      <c r="C36" s="205" t="s">
        <v>150</v>
      </c>
      <c r="D36" s="275"/>
      <c r="E36" s="269"/>
    </row>
    <row r="37" spans="1:5" ht="25.5">
      <c r="A37" s="271"/>
      <c r="B37" s="275"/>
      <c r="C37" s="205" t="s">
        <v>148</v>
      </c>
      <c r="D37" s="275"/>
      <c r="E37" s="269"/>
    </row>
    <row r="38" spans="1:5" ht="25.5">
      <c r="A38" s="271"/>
      <c r="B38" s="275"/>
      <c r="C38" s="204" t="s">
        <v>149</v>
      </c>
      <c r="D38" s="275"/>
      <c r="E38" s="269"/>
    </row>
    <row r="39" spans="1:5" ht="14.45" customHeight="1">
      <c r="A39" s="271"/>
      <c r="B39" s="275"/>
      <c r="C39" s="212"/>
      <c r="D39" s="275"/>
      <c r="E39" s="269"/>
    </row>
    <row r="40" spans="1:5" ht="33.75">
      <c r="A40" s="271"/>
      <c r="B40" s="275"/>
      <c r="C40" s="206" t="s">
        <v>102</v>
      </c>
      <c r="D40" s="275"/>
      <c r="E40" s="269"/>
    </row>
    <row r="41" spans="1:5" ht="46.15" customHeight="1">
      <c r="A41" s="271"/>
      <c r="B41" s="275"/>
      <c r="C41" s="205" t="s">
        <v>151</v>
      </c>
      <c r="D41" s="275">
        <v>12.5</v>
      </c>
      <c r="E41" s="269"/>
    </row>
    <row r="42" spans="1:5" ht="14.45" customHeight="1">
      <c r="A42" s="271"/>
      <c r="B42" s="275"/>
      <c r="C42" s="205" t="s">
        <v>111</v>
      </c>
      <c r="D42" s="275"/>
      <c r="E42" s="269"/>
    </row>
    <row r="43" spans="1:5">
      <c r="A43" s="271"/>
      <c r="B43" s="275"/>
      <c r="C43" s="205" t="s">
        <v>152</v>
      </c>
      <c r="D43" s="275"/>
      <c r="E43" s="269"/>
    </row>
    <row r="44" spans="1:5">
      <c r="A44" s="271"/>
      <c r="B44" s="275"/>
      <c r="C44" s="205" t="s">
        <v>225</v>
      </c>
      <c r="D44" s="275"/>
      <c r="E44" s="269"/>
    </row>
    <row r="45" spans="1:5">
      <c r="A45" s="271"/>
      <c r="B45" s="275"/>
      <c r="C45" s="205" t="s">
        <v>153</v>
      </c>
      <c r="D45" s="275"/>
      <c r="E45" s="269"/>
    </row>
    <row r="46" spans="1:5">
      <c r="A46" s="271"/>
      <c r="B46" s="275"/>
      <c r="C46" s="205" t="s">
        <v>226</v>
      </c>
      <c r="D46" s="275"/>
      <c r="E46" s="269"/>
    </row>
    <row r="47" spans="1:5">
      <c r="A47" s="271"/>
      <c r="B47" s="275"/>
      <c r="C47" s="205" t="s">
        <v>227</v>
      </c>
      <c r="D47" s="275"/>
      <c r="E47" s="269"/>
    </row>
    <row r="48" spans="1:5">
      <c r="A48" s="271"/>
      <c r="B48" s="275"/>
      <c r="C48" s="205" t="s">
        <v>224</v>
      </c>
      <c r="D48" s="275"/>
      <c r="E48" s="269"/>
    </row>
    <row r="49" spans="1:5">
      <c r="A49" s="271"/>
      <c r="B49" s="275"/>
      <c r="C49" s="205" t="s">
        <v>228</v>
      </c>
      <c r="D49" s="275"/>
      <c r="E49" s="269"/>
    </row>
    <row r="50" spans="1:5">
      <c r="A50" s="271"/>
      <c r="B50" s="275"/>
      <c r="C50" s="204" t="s">
        <v>229</v>
      </c>
      <c r="D50" s="275"/>
      <c r="E50" s="269"/>
    </row>
    <row r="51" spans="1:5" ht="14.45" customHeight="1">
      <c r="A51" s="271"/>
      <c r="B51" s="275"/>
      <c r="C51" s="212"/>
      <c r="D51" s="275"/>
      <c r="E51" s="269"/>
    </row>
    <row r="52" spans="1:5" ht="23.25" thickBot="1">
      <c r="A52" s="272"/>
      <c r="B52" s="276"/>
      <c r="C52" s="207" t="s">
        <v>154</v>
      </c>
      <c r="D52" s="276"/>
      <c r="E52" s="270"/>
    </row>
    <row r="53" spans="1:5" ht="13.5" thickBot="1">
      <c r="A53" s="289" t="s">
        <v>112</v>
      </c>
      <c r="B53" s="290"/>
      <c r="C53" s="291"/>
      <c r="D53" s="289">
        <v>100</v>
      </c>
      <c r="E53" s="291"/>
    </row>
    <row r="55" spans="1:5" ht="13.5" thickBot="1">
      <c r="A55" s="213"/>
    </row>
    <row r="56" spans="1:5" ht="19.899999999999999" customHeight="1">
      <c r="A56" s="294" t="s">
        <v>113</v>
      </c>
      <c r="B56" s="295"/>
      <c r="C56" s="295"/>
      <c r="D56" s="295"/>
      <c r="E56" s="296"/>
    </row>
    <row r="57" spans="1:5" ht="18" customHeight="1">
      <c r="A57" s="297" t="s">
        <v>114</v>
      </c>
      <c r="B57" s="298"/>
      <c r="C57" s="298"/>
      <c r="D57" s="298"/>
      <c r="E57" s="299"/>
    </row>
    <row r="58" spans="1:5" ht="36" customHeight="1">
      <c r="A58" s="287" t="s">
        <v>115</v>
      </c>
      <c r="B58" s="292" t="s">
        <v>121</v>
      </c>
      <c r="C58" s="214" t="s">
        <v>120</v>
      </c>
      <c r="D58" s="300" t="s">
        <v>134</v>
      </c>
      <c r="E58" s="303">
        <v>10</v>
      </c>
    </row>
    <row r="59" spans="1:5" ht="25.5">
      <c r="A59" s="287"/>
      <c r="B59" s="292"/>
      <c r="C59" s="214" t="s">
        <v>116</v>
      </c>
      <c r="D59" s="301"/>
      <c r="E59" s="304"/>
    </row>
    <row r="60" spans="1:5" ht="13.15" customHeight="1">
      <c r="A60" s="287"/>
      <c r="B60" s="292"/>
      <c r="C60" s="214"/>
      <c r="D60" s="301"/>
      <c r="E60" s="304"/>
    </row>
    <row r="61" spans="1:5" ht="13.15" customHeight="1">
      <c r="A61" s="287"/>
      <c r="B61" s="292"/>
      <c r="C61" s="214"/>
      <c r="D61" s="301"/>
      <c r="E61" s="304"/>
    </row>
    <row r="62" spans="1:5" ht="25.5">
      <c r="A62" s="287"/>
      <c r="B62" s="292"/>
      <c r="C62" s="214" t="s">
        <v>122</v>
      </c>
      <c r="D62" s="301"/>
      <c r="E62" s="304"/>
    </row>
    <row r="63" spans="1:5" ht="13.15" customHeight="1">
      <c r="A63" s="287"/>
      <c r="B63" s="292"/>
      <c r="C63" s="214"/>
      <c r="D63" s="301"/>
      <c r="E63" s="304"/>
    </row>
    <row r="64" spans="1:5" ht="13.9" customHeight="1" thickBot="1">
      <c r="A64" s="288"/>
      <c r="B64" s="293"/>
      <c r="C64" s="215"/>
      <c r="D64" s="302"/>
      <c r="E64" s="305"/>
    </row>
    <row r="65" spans="1:5" ht="13.5" thickBot="1"/>
    <row r="66" spans="1:5">
      <c r="A66" s="321" t="s">
        <v>238</v>
      </c>
      <c r="B66" s="322"/>
      <c r="C66" s="219"/>
      <c r="D66" s="54"/>
      <c r="E66" s="55"/>
    </row>
    <row r="67" spans="1:5">
      <c r="A67" s="318" t="s">
        <v>239</v>
      </c>
      <c r="B67" s="319"/>
      <c r="C67" s="51">
        <f>'1. Anagrafica'!A4</f>
        <v>0</v>
      </c>
      <c r="D67" s="319">
        <f>'1. Anagrafica'!A6</f>
        <v>0</v>
      </c>
      <c r="E67" s="320"/>
    </row>
    <row r="68" spans="1:5">
      <c r="A68" s="318" t="s">
        <v>240</v>
      </c>
      <c r="B68" s="319"/>
      <c r="C68" s="51">
        <f>'1. Anagrafica'!A8</f>
        <v>0</v>
      </c>
      <c r="D68" s="52"/>
      <c r="E68" s="53"/>
    </row>
    <row r="69" spans="1:5" ht="32.450000000000003" customHeight="1">
      <c r="A69" s="312" t="s">
        <v>123</v>
      </c>
      <c r="B69" s="313"/>
      <c r="C69" s="313"/>
      <c r="D69" s="313"/>
      <c r="E69" s="314"/>
    </row>
    <row r="70" spans="1:5" ht="21" customHeight="1">
      <c r="A70" s="306" t="s">
        <v>124</v>
      </c>
      <c r="B70" s="307"/>
      <c r="C70" s="307"/>
      <c r="D70" s="307"/>
      <c r="E70" s="308"/>
    </row>
    <row r="71" spans="1:5" ht="67.900000000000006" customHeight="1">
      <c r="A71" s="315" t="s">
        <v>125</v>
      </c>
      <c r="B71" s="316"/>
      <c r="C71" s="316"/>
      <c r="D71" s="316"/>
      <c r="E71" s="317"/>
    </row>
    <row r="72" spans="1:5" ht="21" customHeight="1">
      <c r="A72" s="318"/>
      <c r="B72" s="319"/>
      <c r="C72" s="319"/>
      <c r="D72" s="319"/>
      <c r="E72" s="320"/>
    </row>
    <row r="73" spans="1:5" ht="19.149999999999999" customHeight="1">
      <c r="A73" s="306" t="s">
        <v>126</v>
      </c>
      <c r="B73" s="307"/>
      <c r="C73" s="307"/>
      <c r="D73" s="307"/>
      <c r="E73" s="308"/>
    </row>
    <row r="74" spans="1:5" ht="20.45" customHeight="1">
      <c r="A74" s="40"/>
      <c r="B74" s="39" t="s">
        <v>133</v>
      </c>
      <c r="C74" s="56">
        <f>'5.Determinazione contributo'!G13</f>
        <v>0</v>
      </c>
      <c r="D74" s="41"/>
      <c r="E74" s="38"/>
    </row>
    <row r="75" spans="1:5" ht="31.9" customHeight="1">
      <c r="A75" s="216"/>
      <c r="B75" s="217"/>
      <c r="C75" s="217"/>
      <c r="D75" s="217"/>
      <c r="E75" s="218"/>
    </row>
    <row r="76" spans="1:5" ht="51.6" customHeight="1" thickBot="1">
      <c r="A76" s="309" t="s">
        <v>127</v>
      </c>
      <c r="B76" s="310"/>
      <c r="C76" s="310"/>
      <c r="D76" s="310"/>
      <c r="E76" s="311"/>
    </row>
  </sheetData>
  <sheetProtection algorithmName="SHA-512" hashValue="l3bWQv0ZlV2FrBKBJEan6+gZeO5D5WTdp7REguA21hSMMLBX8EQjSOKdO4Atnkaj+zd/uI8062s3UFvJbhEmJg==" saltValue="S4up6ZYyvTL5W/ZMHRYEdg==" spinCount="100000" sheet="1" objects="1" scenarios="1"/>
  <mergeCells count="48">
    <mergeCell ref="B34:B52"/>
    <mergeCell ref="A73:E73"/>
    <mergeCell ref="A76:E76"/>
    <mergeCell ref="A69:E69"/>
    <mergeCell ref="A70:E70"/>
    <mergeCell ref="A71:E71"/>
    <mergeCell ref="A72:E72"/>
    <mergeCell ref="A66:B66"/>
    <mergeCell ref="A67:B67"/>
    <mergeCell ref="A68:B68"/>
    <mergeCell ref="D67:E67"/>
    <mergeCell ref="A25:E25"/>
    <mergeCell ref="A26:A33"/>
    <mergeCell ref="B26:B33"/>
    <mergeCell ref="D26:D33"/>
    <mergeCell ref="A58:A64"/>
    <mergeCell ref="D41:D52"/>
    <mergeCell ref="A53:C53"/>
    <mergeCell ref="D53:E53"/>
    <mergeCell ref="B58:B64"/>
    <mergeCell ref="A56:E56"/>
    <mergeCell ref="A57:E57"/>
    <mergeCell ref="D58:D64"/>
    <mergeCell ref="E58:E64"/>
    <mergeCell ref="E26:E52"/>
    <mergeCell ref="D34:D40"/>
    <mergeCell ref="A34:A52"/>
    <mergeCell ref="D22:D24"/>
    <mergeCell ref="E22:E24"/>
    <mergeCell ref="A21:E21"/>
    <mergeCell ref="A22:A24"/>
    <mergeCell ref="B22:B24"/>
    <mergeCell ref="A2:B2"/>
    <mergeCell ref="D2:E2"/>
    <mergeCell ref="A3:E3"/>
    <mergeCell ref="A4:A14"/>
    <mergeCell ref="B4:B14"/>
    <mergeCell ref="D4:D11"/>
    <mergeCell ref="E4:E14"/>
    <mergeCell ref="D12:D14"/>
    <mergeCell ref="A15:E15"/>
    <mergeCell ref="E16:E20"/>
    <mergeCell ref="A18:A20"/>
    <mergeCell ref="B18:B20"/>
    <mergeCell ref="D18:D20"/>
    <mergeCell ref="A16:A17"/>
    <mergeCell ref="B16:B17"/>
    <mergeCell ref="D16:D17"/>
  </mergeCells>
  <printOptions horizontalCentered="1"/>
  <pageMargins left="0.70866141732283472" right="0.70866141732283472" top="0.74803149606299213" bottom="0.7480314960629921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227" r:id="rId4" name="Check Box 35">
              <controlPr defaultSize="0" autoFill="0" autoLine="0" autoPict="0">
                <anchor moveWithCells="1">
                  <from>
                    <xdr:col>2</xdr:col>
                    <xdr:colOff>9525</xdr:colOff>
                    <xdr:row>57</xdr:row>
                    <xdr:rowOff>19050</xdr:rowOff>
                  </from>
                  <to>
                    <xdr:col>2</xdr:col>
                    <xdr:colOff>457200</xdr:colOff>
                    <xdr:row>57</xdr:row>
                    <xdr:rowOff>304800</xdr:rowOff>
                  </to>
                </anchor>
              </controlPr>
            </control>
          </mc:Choice>
        </mc:AlternateContent>
        <mc:AlternateContent xmlns:mc="http://schemas.openxmlformats.org/markup-compatibility/2006">
          <mc:Choice Requires="x14">
            <control shapeId="8243" r:id="rId5" name="Check Box 51">
              <controlPr defaultSize="0" autoFill="0" autoLine="0" autoPict="0">
                <anchor moveWithCells="1">
                  <from>
                    <xdr:col>1</xdr:col>
                    <xdr:colOff>2286000</xdr:colOff>
                    <xdr:row>36</xdr:row>
                    <xdr:rowOff>295275</xdr:rowOff>
                  </from>
                  <to>
                    <xdr:col>2</xdr:col>
                    <xdr:colOff>295275</xdr:colOff>
                    <xdr:row>37</xdr:row>
                    <xdr:rowOff>190500</xdr:rowOff>
                  </to>
                </anchor>
              </controlPr>
            </control>
          </mc:Choice>
        </mc:AlternateContent>
        <mc:AlternateContent xmlns:mc="http://schemas.openxmlformats.org/markup-compatibility/2006">
          <mc:Choice Requires="x14">
            <control shapeId="8244" r:id="rId6" name="Check Box 52">
              <controlPr defaultSize="0" autoFill="0" autoLine="0" autoPict="0">
                <anchor moveWithCells="1">
                  <from>
                    <xdr:col>1</xdr:col>
                    <xdr:colOff>2286000</xdr:colOff>
                    <xdr:row>41</xdr:row>
                    <xdr:rowOff>171450</xdr:rowOff>
                  </from>
                  <to>
                    <xdr:col>2</xdr:col>
                    <xdr:colOff>295275</xdr:colOff>
                    <xdr:row>43</xdr:row>
                    <xdr:rowOff>47625</xdr:rowOff>
                  </to>
                </anchor>
              </controlPr>
            </control>
          </mc:Choice>
        </mc:AlternateContent>
        <mc:AlternateContent xmlns:mc="http://schemas.openxmlformats.org/markup-compatibility/2006">
          <mc:Choice Requires="x14">
            <control shapeId="8245" r:id="rId7" name="Check Box 53">
              <controlPr defaultSize="0" autoFill="0" autoLine="0" autoPict="0">
                <anchor moveWithCells="1">
                  <from>
                    <xdr:col>1</xdr:col>
                    <xdr:colOff>2286000</xdr:colOff>
                    <xdr:row>42</xdr:row>
                    <xdr:rowOff>142875</xdr:rowOff>
                  </from>
                  <to>
                    <xdr:col>2</xdr:col>
                    <xdr:colOff>304800</xdr:colOff>
                    <xdr:row>44</xdr:row>
                    <xdr:rowOff>38100</xdr:rowOff>
                  </to>
                </anchor>
              </controlPr>
            </control>
          </mc:Choice>
        </mc:AlternateContent>
        <mc:AlternateContent xmlns:mc="http://schemas.openxmlformats.org/markup-compatibility/2006">
          <mc:Choice Requires="x14">
            <control shapeId="8246" r:id="rId8" name="Check Box 54">
              <controlPr defaultSize="0" autoFill="0" autoLine="0" autoPict="0">
                <anchor moveWithCells="1">
                  <from>
                    <xdr:col>1</xdr:col>
                    <xdr:colOff>2286000</xdr:colOff>
                    <xdr:row>43</xdr:row>
                    <xdr:rowOff>142875</xdr:rowOff>
                  </from>
                  <to>
                    <xdr:col>2</xdr:col>
                    <xdr:colOff>304800</xdr:colOff>
                    <xdr:row>45</xdr:row>
                    <xdr:rowOff>38100</xdr:rowOff>
                  </to>
                </anchor>
              </controlPr>
            </control>
          </mc:Choice>
        </mc:AlternateContent>
        <mc:AlternateContent xmlns:mc="http://schemas.openxmlformats.org/markup-compatibility/2006">
          <mc:Choice Requires="x14">
            <control shapeId="8247" r:id="rId9" name="Check Box 55">
              <controlPr defaultSize="0" autoFill="0" autoLine="0" autoPict="0">
                <anchor moveWithCells="1">
                  <from>
                    <xdr:col>1</xdr:col>
                    <xdr:colOff>2286000</xdr:colOff>
                    <xdr:row>44</xdr:row>
                    <xdr:rowOff>142875</xdr:rowOff>
                  </from>
                  <to>
                    <xdr:col>2</xdr:col>
                    <xdr:colOff>304800</xdr:colOff>
                    <xdr:row>46</xdr:row>
                    <xdr:rowOff>38100</xdr:rowOff>
                  </to>
                </anchor>
              </controlPr>
            </control>
          </mc:Choice>
        </mc:AlternateContent>
        <mc:AlternateContent xmlns:mc="http://schemas.openxmlformats.org/markup-compatibility/2006">
          <mc:Choice Requires="x14">
            <control shapeId="8248" r:id="rId10" name="Check Box 56">
              <controlPr defaultSize="0" autoFill="0" autoLine="0" autoPict="0">
                <anchor moveWithCells="1">
                  <from>
                    <xdr:col>1</xdr:col>
                    <xdr:colOff>2286000</xdr:colOff>
                    <xdr:row>45</xdr:row>
                    <xdr:rowOff>133350</xdr:rowOff>
                  </from>
                  <to>
                    <xdr:col>2</xdr:col>
                    <xdr:colOff>304800</xdr:colOff>
                    <xdr:row>47</xdr:row>
                    <xdr:rowOff>28575</xdr:rowOff>
                  </to>
                </anchor>
              </controlPr>
            </control>
          </mc:Choice>
        </mc:AlternateContent>
        <mc:AlternateContent xmlns:mc="http://schemas.openxmlformats.org/markup-compatibility/2006">
          <mc:Choice Requires="x14">
            <control shapeId="8249" r:id="rId11" name="Check Box 57">
              <controlPr defaultSize="0" autoFill="0" autoLine="0" autoPict="0">
                <anchor moveWithCells="1">
                  <from>
                    <xdr:col>1</xdr:col>
                    <xdr:colOff>2286000</xdr:colOff>
                    <xdr:row>46</xdr:row>
                    <xdr:rowOff>123825</xdr:rowOff>
                  </from>
                  <to>
                    <xdr:col>2</xdr:col>
                    <xdr:colOff>304800</xdr:colOff>
                    <xdr:row>48</xdr:row>
                    <xdr:rowOff>19050</xdr:rowOff>
                  </to>
                </anchor>
              </controlPr>
            </control>
          </mc:Choice>
        </mc:AlternateContent>
        <mc:AlternateContent xmlns:mc="http://schemas.openxmlformats.org/markup-compatibility/2006">
          <mc:Choice Requires="x14">
            <control shapeId="8250" r:id="rId12" name="Check Box 58">
              <controlPr defaultSize="0" autoFill="0" autoLine="0" autoPict="0">
                <anchor moveWithCells="1">
                  <from>
                    <xdr:col>1</xdr:col>
                    <xdr:colOff>2286000</xdr:colOff>
                    <xdr:row>47</xdr:row>
                    <xdr:rowOff>123825</xdr:rowOff>
                  </from>
                  <to>
                    <xdr:col>2</xdr:col>
                    <xdr:colOff>314325</xdr:colOff>
                    <xdr:row>49</xdr:row>
                    <xdr:rowOff>19050</xdr:rowOff>
                  </to>
                </anchor>
              </controlPr>
            </control>
          </mc:Choice>
        </mc:AlternateContent>
        <mc:AlternateContent xmlns:mc="http://schemas.openxmlformats.org/markup-compatibility/2006">
          <mc:Choice Requires="x14">
            <control shapeId="8251" r:id="rId13" name="Check Box 59">
              <controlPr defaultSize="0" autoFill="0" autoLine="0" autoPict="0">
                <anchor moveWithCells="1">
                  <from>
                    <xdr:col>1</xdr:col>
                    <xdr:colOff>2286000</xdr:colOff>
                    <xdr:row>48</xdr:row>
                    <xdr:rowOff>123825</xdr:rowOff>
                  </from>
                  <to>
                    <xdr:col>2</xdr:col>
                    <xdr:colOff>314325</xdr:colOff>
                    <xdr:row>50</xdr:row>
                    <xdr:rowOff>19050</xdr:rowOff>
                  </to>
                </anchor>
              </controlPr>
            </control>
          </mc:Choice>
        </mc:AlternateContent>
        <mc:AlternateContent xmlns:mc="http://schemas.openxmlformats.org/markup-compatibility/2006">
          <mc:Choice Requires="x14">
            <control shapeId="8252" r:id="rId14" name="Check Box 60">
              <controlPr defaultSize="0" autoFill="0" autoLine="0" autoPict="0">
                <anchor moveWithCells="1">
                  <from>
                    <xdr:col>1</xdr:col>
                    <xdr:colOff>2276475</xdr:colOff>
                    <xdr:row>3</xdr:row>
                    <xdr:rowOff>314325</xdr:rowOff>
                  </from>
                  <to>
                    <xdr:col>2</xdr:col>
                    <xdr:colOff>285750</xdr:colOff>
                    <xdr:row>4</xdr:row>
                    <xdr:rowOff>209550</xdr:rowOff>
                  </to>
                </anchor>
              </controlPr>
            </control>
          </mc:Choice>
        </mc:AlternateContent>
        <mc:AlternateContent xmlns:mc="http://schemas.openxmlformats.org/markup-compatibility/2006">
          <mc:Choice Requires="x14">
            <control shapeId="8253" r:id="rId15" name="Check Box 61">
              <controlPr defaultSize="0" autoFill="0" autoLine="0" autoPict="0">
                <anchor moveWithCells="1">
                  <from>
                    <xdr:col>1</xdr:col>
                    <xdr:colOff>2295525</xdr:colOff>
                    <xdr:row>4</xdr:row>
                    <xdr:rowOff>295275</xdr:rowOff>
                  </from>
                  <to>
                    <xdr:col>2</xdr:col>
                    <xdr:colOff>304800</xdr:colOff>
                    <xdr:row>5</xdr:row>
                    <xdr:rowOff>190500</xdr:rowOff>
                  </to>
                </anchor>
              </controlPr>
            </control>
          </mc:Choice>
        </mc:AlternateContent>
        <mc:AlternateContent xmlns:mc="http://schemas.openxmlformats.org/markup-compatibility/2006">
          <mc:Choice Requires="x14">
            <control shapeId="8254" r:id="rId16" name="Check Box 62">
              <controlPr defaultSize="0" autoFill="0" autoLine="0" autoPict="0">
                <anchor moveWithCells="1">
                  <from>
                    <xdr:col>2</xdr:col>
                    <xdr:colOff>9525</xdr:colOff>
                    <xdr:row>5</xdr:row>
                    <xdr:rowOff>304800</xdr:rowOff>
                  </from>
                  <to>
                    <xdr:col>2</xdr:col>
                    <xdr:colOff>314325</xdr:colOff>
                    <xdr:row>7</xdr:row>
                    <xdr:rowOff>38100</xdr:rowOff>
                  </to>
                </anchor>
              </controlPr>
            </control>
          </mc:Choice>
        </mc:AlternateContent>
        <mc:AlternateContent xmlns:mc="http://schemas.openxmlformats.org/markup-compatibility/2006">
          <mc:Choice Requires="x14">
            <control shapeId="8255" r:id="rId17" name="Check Box 63">
              <controlPr defaultSize="0" autoFill="0" autoLine="0" autoPict="0">
                <anchor moveWithCells="1">
                  <from>
                    <xdr:col>2</xdr:col>
                    <xdr:colOff>9525</xdr:colOff>
                    <xdr:row>6</xdr:row>
                    <xdr:rowOff>152400</xdr:rowOff>
                  </from>
                  <to>
                    <xdr:col>2</xdr:col>
                    <xdr:colOff>314325</xdr:colOff>
                    <xdr:row>7</xdr:row>
                    <xdr:rowOff>209550</xdr:rowOff>
                  </to>
                </anchor>
              </controlPr>
            </control>
          </mc:Choice>
        </mc:AlternateContent>
        <mc:AlternateContent xmlns:mc="http://schemas.openxmlformats.org/markup-compatibility/2006">
          <mc:Choice Requires="x14">
            <control shapeId="8256" r:id="rId18" name="Check Box 64">
              <controlPr defaultSize="0" autoFill="0" autoLine="0" autoPict="0">
                <anchor moveWithCells="1">
                  <from>
                    <xdr:col>2</xdr:col>
                    <xdr:colOff>9525</xdr:colOff>
                    <xdr:row>7</xdr:row>
                    <xdr:rowOff>304800</xdr:rowOff>
                  </from>
                  <to>
                    <xdr:col>2</xdr:col>
                    <xdr:colOff>314325</xdr:colOff>
                    <xdr:row>8</xdr:row>
                    <xdr:rowOff>209550</xdr:rowOff>
                  </to>
                </anchor>
              </controlPr>
            </control>
          </mc:Choice>
        </mc:AlternateContent>
        <mc:AlternateContent xmlns:mc="http://schemas.openxmlformats.org/markup-compatibility/2006">
          <mc:Choice Requires="x14">
            <control shapeId="8257" r:id="rId19" name="Check Box 65">
              <controlPr defaultSize="0" autoFill="0" autoLine="0" autoPict="0">
                <anchor moveWithCells="1">
                  <from>
                    <xdr:col>1</xdr:col>
                    <xdr:colOff>2286000</xdr:colOff>
                    <xdr:row>35</xdr:row>
                    <xdr:rowOff>314325</xdr:rowOff>
                  </from>
                  <to>
                    <xdr:col>2</xdr:col>
                    <xdr:colOff>304800</xdr:colOff>
                    <xdr:row>36</xdr:row>
                    <xdr:rowOff>209550</xdr:rowOff>
                  </to>
                </anchor>
              </controlPr>
            </control>
          </mc:Choice>
        </mc:AlternateContent>
        <mc:AlternateContent xmlns:mc="http://schemas.openxmlformats.org/markup-compatibility/2006">
          <mc:Choice Requires="x14">
            <control shapeId="8258" r:id="rId20" name="Check Box 66">
              <controlPr defaultSize="0" autoFill="0" autoLine="0" autoPict="0">
                <anchor moveWithCells="1">
                  <from>
                    <xdr:col>1</xdr:col>
                    <xdr:colOff>2286000</xdr:colOff>
                    <xdr:row>34</xdr:row>
                    <xdr:rowOff>142875</xdr:rowOff>
                  </from>
                  <to>
                    <xdr:col>2</xdr:col>
                    <xdr:colOff>295275</xdr:colOff>
                    <xdr:row>35</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1:BK131"/>
  <sheetViews>
    <sheetView zoomScale="73" zoomScaleNormal="73" workbookViewId="0">
      <selection activeCell="A12" sqref="A12:Z12"/>
    </sheetView>
  </sheetViews>
  <sheetFormatPr defaultColWidth="9" defaultRowHeight="12.75"/>
  <cols>
    <col min="1" max="1" width="27.28515625" style="1" customWidth="1"/>
    <col min="2" max="2" width="4" style="1" customWidth="1"/>
    <col min="3" max="3" width="3.7109375" style="1" customWidth="1"/>
    <col min="4" max="4" width="5" style="1" customWidth="1"/>
    <col min="5" max="5" width="6.7109375" style="1" customWidth="1"/>
    <col min="6" max="6" width="4.28515625" style="1" customWidth="1"/>
    <col min="7" max="8" width="3.7109375" style="1" customWidth="1"/>
    <col min="9" max="9" width="4.7109375" style="1" customWidth="1"/>
    <col min="10" max="10" width="8.7109375" style="1" customWidth="1"/>
    <col min="11" max="11" width="1.28515625" style="1" customWidth="1"/>
    <col min="12" max="12" width="4.28515625" style="1" customWidth="1"/>
    <col min="13" max="13" width="2.28515625" style="1" customWidth="1"/>
    <col min="14" max="14" width="4.7109375" style="1" customWidth="1"/>
    <col min="15" max="16" width="5.28515625" style="1" customWidth="1"/>
    <col min="17" max="17" width="6" style="1" customWidth="1"/>
    <col min="18" max="18" width="7" style="1" customWidth="1"/>
    <col min="19" max="19" width="8.28515625" style="1" customWidth="1"/>
    <col min="20" max="20" width="4.7109375" style="1" customWidth="1"/>
    <col min="21" max="21" width="3.7109375" style="1" customWidth="1"/>
    <col min="22" max="22" width="4" style="1" customWidth="1"/>
    <col min="23" max="23" width="4.7109375" style="1" customWidth="1"/>
    <col min="24" max="24" width="8.28515625" style="1" customWidth="1"/>
    <col min="25" max="25" width="9.7109375" style="1" customWidth="1"/>
    <col min="26" max="26" width="8.7109375" style="1" customWidth="1"/>
    <col min="27" max="27" width="9" style="2"/>
    <col min="28" max="28" width="13.85546875" style="2" hidden="1" customWidth="1"/>
    <col min="29" max="30" width="9" style="2" hidden="1" customWidth="1"/>
    <col min="31" max="31" width="60.42578125" style="2" hidden="1" customWidth="1"/>
    <col min="32" max="32" width="12.85546875" style="2" hidden="1" customWidth="1"/>
    <col min="33" max="38" width="9" style="2" hidden="1" customWidth="1"/>
    <col min="39" max="39" width="0" style="2" hidden="1" customWidth="1"/>
    <col min="40" max="63" width="9" style="2"/>
    <col min="64" max="16384" width="9" style="1"/>
  </cols>
  <sheetData>
    <row r="1" spans="1:63" ht="21" customHeight="1">
      <c r="A1" s="231" t="s">
        <v>66</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B1" s="2" t="s">
        <v>180</v>
      </c>
      <c r="AE1" s="2" t="s">
        <v>159</v>
      </c>
      <c r="AF1" s="2">
        <v>1</v>
      </c>
      <c r="AG1" s="2" t="s">
        <v>196</v>
      </c>
    </row>
    <row r="2" spans="1:63" ht="16.5" customHeight="1">
      <c r="A2" s="232"/>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B2" s="2" t="s">
        <v>182</v>
      </c>
      <c r="AE2" s="2" t="s">
        <v>160</v>
      </c>
      <c r="AF2" s="2">
        <v>2</v>
      </c>
      <c r="AG2" s="2" t="s">
        <v>183</v>
      </c>
    </row>
    <row r="3" spans="1:63" ht="16.899999999999999" customHeight="1">
      <c r="A3" s="230" t="s">
        <v>67</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B3" s="2" t="s">
        <v>181</v>
      </c>
      <c r="AE3" s="2" t="s">
        <v>157</v>
      </c>
      <c r="AF3" s="2">
        <v>3</v>
      </c>
      <c r="AG3" s="2" t="s">
        <v>197</v>
      </c>
    </row>
    <row r="4" spans="1:63" ht="18.600000000000001" customHeight="1">
      <c r="A4" s="233"/>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E4" s="2" t="s">
        <v>158</v>
      </c>
      <c r="AF4" s="2">
        <v>4</v>
      </c>
      <c r="AG4" s="2" t="s">
        <v>190</v>
      </c>
    </row>
    <row r="5" spans="1:63" ht="16.899999999999999" customHeight="1">
      <c r="A5" s="230" t="s">
        <v>68</v>
      </c>
      <c r="B5" s="230"/>
      <c r="C5" s="230"/>
      <c r="D5" s="230"/>
      <c r="E5" s="230"/>
      <c r="F5" s="230"/>
      <c r="G5" s="230"/>
      <c r="H5" s="230"/>
      <c r="I5" s="230"/>
      <c r="J5" s="230"/>
      <c r="K5" s="230"/>
      <c r="L5" s="230"/>
      <c r="M5" s="230"/>
      <c r="N5" s="230"/>
      <c r="O5" s="230"/>
      <c r="P5" s="230"/>
      <c r="Q5" s="230"/>
      <c r="R5" s="230"/>
      <c r="S5" s="230"/>
      <c r="T5" s="230"/>
      <c r="U5" s="230"/>
      <c r="V5" s="230"/>
      <c r="W5" s="230"/>
      <c r="X5" s="230"/>
      <c r="Y5" s="230"/>
      <c r="Z5" s="230"/>
    </row>
    <row r="6" spans="1:63" ht="17.100000000000001" customHeight="1">
      <c r="A6" s="233"/>
      <c r="B6" s="233"/>
      <c r="C6" s="233"/>
      <c r="D6" s="233"/>
      <c r="E6" s="233"/>
      <c r="F6" s="233"/>
      <c r="G6" s="233"/>
      <c r="H6" s="233"/>
      <c r="I6" s="233"/>
      <c r="J6" s="233"/>
      <c r="K6" s="233"/>
      <c r="L6" s="233"/>
      <c r="M6" s="233"/>
      <c r="N6" s="233"/>
      <c r="O6" s="233"/>
      <c r="P6" s="233"/>
      <c r="Q6" s="233"/>
      <c r="R6" s="233"/>
      <c r="S6" s="233"/>
      <c r="T6" s="233"/>
      <c r="U6" s="233"/>
      <c r="V6" s="233"/>
      <c r="W6" s="233"/>
      <c r="X6" s="233"/>
      <c r="Y6" s="233"/>
      <c r="Z6" s="233"/>
    </row>
    <row r="7" spans="1:63" ht="17.100000000000001" customHeight="1">
      <c r="A7" s="230" t="s">
        <v>241</v>
      </c>
      <c r="B7" s="230"/>
      <c r="C7" s="230"/>
      <c r="D7" s="230"/>
      <c r="E7" s="230"/>
      <c r="F7" s="230"/>
      <c r="G7" s="230"/>
      <c r="H7" s="230"/>
      <c r="I7" s="230"/>
      <c r="J7" s="230"/>
      <c r="K7" s="230"/>
      <c r="L7" s="230"/>
      <c r="M7" s="230"/>
      <c r="N7" s="230"/>
      <c r="O7" s="230"/>
      <c r="P7" s="230"/>
      <c r="Q7" s="230"/>
      <c r="R7" s="230"/>
      <c r="S7" s="230"/>
      <c r="T7" s="230"/>
      <c r="U7" s="230"/>
      <c r="V7" s="230"/>
      <c r="W7" s="230"/>
      <c r="X7" s="230"/>
      <c r="Y7" s="230"/>
      <c r="Z7" s="230"/>
    </row>
    <row r="8" spans="1:63" ht="17.100000000000001" customHeight="1">
      <c r="A8" s="234"/>
      <c r="B8" s="235"/>
      <c r="C8" s="235"/>
      <c r="D8" s="235"/>
      <c r="E8" s="235"/>
      <c r="F8" s="235"/>
      <c r="G8" s="235"/>
      <c r="H8" s="235"/>
      <c r="I8" s="235"/>
      <c r="J8" s="235"/>
      <c r="K8" s="235"/>
      <c r="L8" s="235"/>
      <c r="M8" s="235"/>
      <c r="N8" s="235"/>
      <c r="O8" s="235"/>
      <c r="P8" s="235"/>
      <c r="Q8" s="235"/>
      <c r="R8" s="235"/>
      <c r="S8" s="235"/>
      <c r="T8" s="235"/>
      <c r="U8" s="235"/>
      <c r="V8" s="235"/>
      <c r="W8" s="235"/>
      <c r="X8" s="235"/>
      <c r="Y8" s="235"/>
      <c r="Z8" s="236"/>
    </row>
    <row r="9" spans="1:63" ht="30.6" customHeight="1">
      <c r="A9" s="230" t="s">
        <v>136</v>
      </c>
      <c r="B9" s="230"/>
      <c r="C9" s="230"/>
      <c r="D9" s="230"/>
      <c r="E9" s="230"/>
      <c r="F9" s="230"/>
      <c r="G9" s="230"/>
      <c r="H9" s="230"/>
      <c r="I9" s="230"/>
      <c r="J9" s="230"/>
      <c r="K9" s="230"/>
      <c r="L9" s="230"/>
      <c r="M9" s="230"/>
      <c r="N9" s="230"/>
      <c r="O9" s="230"/>
      <c r="P9" s="230"/>
      <c r="Q9" s="230"/>
      <c r="R9" s="230"/>
      <c r="S9" s="230"/>
      <c r="T9" s="230"/>
      <c r="U9" s="230"/>
      <c r="V9" s="230"/>
      <c r="W9" s="230"/>
      <c r="X9" s="230"/>
      <c r="Y9" s="230"/>
      <c r="Z9" s="230"/>
    </row>
    <row r="10" spans="1:63" ht="15" customHeight="1">
      <c r="A10" s="229" t="s">
        <v>180</v>
      </c>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M10" s="1"/>
      <c r="AN10" s="1"/>
      <c r="AO10" s="1"/>
      <c r="AP10" s="1"/>
      <c r="AQ10" s="1"/>
      <c r="AR10" s="1"/>
      <c r="AS10" s="1"/>
      <c r="AT10" s="1"/>
      <c r="AU10" s="1"/>
      <c r="AV10" s="1"/>
      <c r="AW10" s="1"/>
      <c r="AX10" s="1"/>
      <c r="AY10" s="1"/>
      <c r="AZ10" s="1"/>
      <c r="BA10" s="1"/>
      <c r="BB10" s="1"/>
      <c r="BC10" s="1"/>
      <c r="BD10" s="1"/>
      <c r="BE10" s="1"/>
      <c r="BF10" s="1"/>
      <c r="BG10" s="1"/>
      <c r="BH10" s="1"/>
      <c r="BI10" s="1"/>
      <c r="BJ10" s="1"/>
      <c r="BK10" s="1"/>
    </row>
    <row r="11" spans="1:63" s="2" customFormat="1" ht="15">
      <c r="A11" s="230" t="s">
        <v>184</v>
      </c>
      <c r="B11" s="230"/>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row>
    <row r="12" spans="1:63" s="2" customFormat="1" ht="15">
      <c r="A12" s="229" t="s">
        <v>159</v>
      </c>
      <c r="B12" s="229"/>
      <c r="C12" s="229"/>
      <c r="D12" s="229"/>
      <c r="E12" s="229"/>
      <c r="F12" s="229"/>
      <c r="G12" s="229"/>
      <c r="H12" s="229"/>
      <c r="I12" s="229"/>
      <c r="J12" s="229"/>
      <c r="K12" s="229"/>
      <c r="L12" s="229"/>
      <c r="M12" s="229"/>
      <c r="N12" s="229"/>
      <c r="O12" s="229"/>
      <c r="P12" s="229"/>
      <c r="Q12" s="229"/>
      <c r="R12" s="229"/>
      <c r="S12" s="229"/>
      <c r="T12" s="229"/>
      <c r="U12" s="229"/>
      <c r="V12" s="229"/>
      <c r="W12" s="229"/>
      <c r="X12" s="229"/>
      <c r="Y12" s="229"/>
      <c r="Z12" s="229"/>
    </row>
    <row r="13" spans="1:63" s="2" customFormat="1" ht="15">
      <c r="A13" s="230" t="s">
        <v>185</v>
      </c>
      <c r="B13" s="230"/>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row>
    <row r="14" spans="1:63" s="2" customFormat="1" ht="15">
      <c r="A14" s="229" t="s">
        <v>197</v>
      </c>
      <c r="B14" s="229"/>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row>
    <row r="15" spans="1:63" s="2" customFormat="1"/>
    <row r="16" spans="1:63" s="2" customFormat="1"/>
    <row r="17" s="2" customFormat="1"/>
    <row r="18" s="2" customFormat="1"/>
    <row r="19" s="2" customFormat="1"/>
    <row r="20" s="2" customFormat="1"/>
    <row r="21" s="2" customFormat="1"/>
    <row r="22" s="2" customFormat="1"/>
    <row r="23" s="2" customFormat="1"/>
    <row r="24" s="2" customFormat="1"/>
    <row r="25" s="2" customFormat="1"/>
    <row r="26" s="2" customFormat="1"/>
    <row r="27" s="2" customFormat="1"/>
    <row r="28" s="2" customFormat="1"/>
    <row r="29" s="2" customFormat="1"/>
    <row r="30" s="2" customFormat="1"/>
    <row r="31" s="2" customFormat="1"/>
    <row r="32" s="2" customFormat="1"/>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sheetData>
  <sheetProtection algorithmName="SHA-512" hashValue="huDtGN68W1m3ha1UW4q3UBU4rbSzycZp63lY3XrDAgWF5hAXIvavSoWqJhinYQxBgo5w9QkPIg2EBFSCbc+naw==" saltValue="NXKHt/9Ag8nc6xMzh1RGJg==" spinCount="100000" sheet="1" objects="1" scenarios="1"/>
  <mergeCells count="14">
    <mergeCell ref="A9:Z9"/>
    <mergeCell ref="A1:Z1"/>
    <mergeCell ref="A2:Z2"/>
    <mergeCell ref="A3:Z3"/>
    <mergeCell ref="A4:Z4"/>
    <mergeCell ref="A5:Z5"/>
    <mergeCell ref="A6:Z6"/>
    <mergeCell ref="A7:Z7"/>
    <mergeCell ref="A8:Z8"/>
    <mergeCell ref="A14:Z14"/>
    <mergeCell ref="A10:Z10"/>
    <mergeCell ref="A11:Z11"/>
    <mergeCell ref="A12:Z12"/>
    <mergeCell ref="A13:Z13"/>
  </mergeCells>
  <dataValidations count="3">
    <dataValidation type="list" allowBlank="1" showInputMessage="1" showErrorMessage="1" sqref="A10">
      <formula1>$AB$1:$AB$3</formula1>
    </dataValidation>
    <dataValidation type="list" allowBlank="1" showInputMessage="1" showErrorMessage="1" sqref="A12:Z12">
      <formula1>$AE$1:$AE$4</formula1>
    </dataValidation>
    <dataValidation type="list" allowBlank="1" showInputMessage="1" showErrorMessage="1" sqref="A14:Z14">
      <formula1>$AG$1:$AG$4</formula1>
    </dataValidation>
  </dataValidations>
  <printOptions horizontalCentered="1"/>
  <pageMargins left="0.70866141732283472" right="0.70866141732283472" top="0.74803149606299213" bottom="0.74803149606299213" header="0.31496062992125984" footer="0.31496062992125984"/>
  <pageSetup paperSize="9" scale="82" fitToHeight="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7"/>
  <sheetViews>
    <sheetView workbookViewId="0">
      <selection activeCell="A7" sqref="A7"/>
    </sheetView>
  </sheetViews>
  <sheetFormatPr defaultRowHeight="15"/>
  <cols>
    <col min="1" max="1" width="109.42578125" customWidth="1"/>
  </cols>
  <sheetData>
    <row r="1" spans="1:1" ht="15.75" thickBot="1"/>
    <row r="2" spans="1:1" ht="16.5" thickBot="1">
      <c r="A2" s="22" t="s">
        <v>251</v>
      </c>
    </row>
    <row r="3" spans="1:1" ht="15.75" thickBot="1">
      <c r="A3" s="32"/>
    </row>
    <row r="4" spans="1:1" ht="69.75" customHeight="1">
      <c r="A4" s="58" t="s">
        <v>249</v>
      </c>
    </row>
    <row r="5" spans="1:1" s="62" customFormat="1" ht="111.6" customHeight="1">
      <c r="A5" s="65"/>
    </row>
    <row r="6" spans="1:1" ht="51">
      <c r="A6" s="59" t="s">
        <v>250</v>
      </c>
    </row>
    <row r="7" spans="1:1" s="62" customFormat="1" ht="117" customHeight="1">
      <c r="A7" s="66"/>
    </row>
  </sheetData>
  <sheetProtection algorithmName="SHA-512" hashValue="qiJDB4WPDiOz1viN8KOgpMnyey0PysSqMm/kSNX5d4Hk0Ol/7S+/ZzTbHe9oJTBQlQpYM4sVtFDouqmS4rDIGQ==" saltValue="0yrBGBfxDChq8qFPTE6HV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AI17"/>
  <sheetViews>
    <sheetView workbookViewId="0"/>
  </sheetViews>
  <sheetFormatPr defaultColWidth="9" defaultRowHeight="12.75"/>
  <cols>
    <col min="1" max="1" width="168.5703125" style="15" bestFit="1" customWidth="1"/>
    <col min="2" max="2" width="3.7109375" style="1" customWidth="1"/>
    <col min="3" max="35" width="9" style="1"/>
    <col min="36" max="16384" width="9" style="16"/>
  </cols>
  <sheetData>
    <row r="1" spans="1:2" ht="21" customHeight="1" thickBot="1">
      <c r="A1" s="22" t="s">
        <v>252</v>
      </c>
      <c r="B1" s="14"/>
    </row>
    <row r="2" spans="1:2" ht="19.5" thickBot="1">
      <c r="A2" s="32" t="s">
        <v>5</v>
      </c>
      <c r="B2" s="14"/>
    </row>
    <row r="3" spans="1:2" ht="18.75">
      <c r="A3" s="33" t="s">
        <v>129</v>
      </c>
      <c r="B3" s="14"/>
    </row>
    <row r="4" spans="1:2" ht="125.45" customHeight="1">
      <c r="A4" s="65"/>
      <c r="B4" s="63"/>
    </row>
    <row r="5" spans="1:2" ht="15">
      <c r="A5" s="34" t="s">
        <v>130</v>
      </c>
    </row>
    <row r="6" spans="1:2" ht="140.44999999999999" customHeight="1" thickBot="1">
      <c r="A6" s="66"/>
    </row>
    <row r="7" spans="1:2" ht="26.25" thickBot="1">
      <c r="A7" s="35" t="s">
        <v>6</v>
      </c>
    </row>
    <row r="8" spans="1:2" ht="15">
      <c r="A8" s="34" t="s">
        <v>131</v>
      </c>
    </row>
    <row r="9" spans="1:2" ht="117" customHeight="1" thickBot="1">
      <c r="A9" s="67"/>
    </row>
    <row r="10" spans="1:2" ht="13.5" thickBot="1">
      <c r="A10" s="35" t="s">
        <v>137</v>
      </c>
    </row>
    <row r="11" spans="1:2" ht="15">
      <c r="A11" s="34" t="s">
        <v>138</v>
      </c>
    </row>
    <row r="12" spans="1:2" ht="117" customHeight="1" thickBot="1">
      <c r="A12" s="67"/>
    </row>
    <row r="13" spans="1:2" ht="13.5" thickBot="1">
      <c r="A13" s="36" t="s">
        <v>7</v>
      </c>
    </row>
    <row r="14" spans="1:2" ht="15">
      <c r="A14" s="37" t="s">
        <v>132</v>
      </c>
    </row>
    <row r="15" spans="1:2" ht="97.9" customHeight="1">
      <c r="A15" s="68"/>
    </row>
    <row r="16" spans="1:2" ht="15">
      <c r="A16" s="37" t="s">
        <v>139</v>
      </c>
    </row>
    <row r="17" spans="1:1" ht="97.9" customHeight="1">
      <c r="A17" s="68"/>
    </row>
  </sheetData>
  <sheetProtection algorithmName="SHA-512" hashValue="+DpWw7/6V7ffTEv0zplNup5FRseGTb0amcTotMlS8C/D+go0XDfRqnfUOkzFj/1H3/zgs0hCThd/H6da3Ws46A==" saltValue="uzU8/iVq9Q6/4zLs1Z4LOg==" spinCount="100000" sheet="1" objects="1" scenarios="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pageSetUpPr fitToPage="1"/>
  </sheetPr>
  <dimension ref="A1:E32"/>
  <sheetViews>
    <sheetView workbookViewId="0">
      <selection activeCell="C3" sqref="C3:E8"/>
    </sheetView>
  </sheetViews>
  <sheetFormatPr defaultColWidth="12" defaultRowHeight="12.75"/>
  <cols>
    <col min="1" max="1" width="5.7109375" style="17" customWidth="1"/>
    <col min="2" max="2" width="40.28515625" style="17" customWidth="1"/>
    <col min="3" max="3" width="30.28515625" style="17" customWidth="1"/>
    <col min="4" max="4" width="24.28515625" style="17" customWidth="1"/>
    <col min="5" max="5" width="35.7109375" style="17" customWidth="1"/>
    <col min="6" max="16384" width="12" style="17"/>
  </cols>
  <sheetData>
    <row r="1" spans="1:5" ht="16.5" thickBot="1">
      <c r="A1" s="237" t="s">
        <v>8</v>
      </c>
      <c r="B1" s="237"/>
      <c r="C1" s="237"/>
      <c r="D1" s="237"/>
      <c r="E1" s="237"/>
    </row>
    <row r="2" spans="1:5" ht="15.75" thickBot="1">
      <c r="A2" s="238" t="s">
        <v>9</v>
      </c>
      <c r="B2" s="239"/>
      <c r="C2" s="23" t="s">
        <v>10</v>
      </c>
      <c r="D2" s="23" t="s">
        <v>11</v>
      </c>
      <c r="E2" s="23" t="s">
        <v>12</v>
      </c>
    </row>
    <row r="3" spans="1:5" ht="15.75" thickBot="1">
      <c r="A3" s="24" t="s">
        <v>13</v>
      </c>
      <c r="B3" s="25" t="s">
        <v>14</v>
      </c>
      <c r="C3" s="26"/>
      <c r="D3" s="26"/>
      <c r="E3" s="26"/>
    </row>
    <row r="4" spans="1:5" ht="15.75" thickBot="1">
      <c r="A4" s="27" t="s">
        <v>15</v>
      </c>
      <c r="B4" s="28" t="s">
        <v>16</v>
      </c>
      <c r="C4" s="57"/>
      <c r="D4" s="57"/>
      <c r="E4" s="57"/>
    </row>
    <row r="5" spans="1:5" ht="30.75" thickBot="1">
      <c r="A5" s="27" t="s">
        <v>17</v>
      </c>
      <c r="B5" s="28" t="s">
        <v>18</v>
      </c>
      <c r="C5" s="57"/>
      <c r="D5" s="57"/>
      <c r="E5" s="57"/>
    </row>
    <row r="6" spans="1:5" ht="30.75" thickBot="1">
      <c r="A6" s="27" t="s">
        <v>19</v>
      </c>
      <c r="B6" s="28" t="s">
        <v>20</v>
      </c>
      <c r="C6" s="57"/>
      <c r="D6" s="57"/>
      <c r="E6" s="57"/>
    </row>
    <row r="7" spans="1:5" ht="30.75" thickBot="1">
      <c r="A7" s="27" t="s">
        <v>21</v>
      </c>
      <c r="B7" s="28" t="s">
        <v>22</v>
      </c>
      <c r="C7" s="57"/>
      <c r="D7" s="57"/>
      <c r="E7" s="57"/>
    </row>
    <row r="8" spans="1:5" ht="15.75" thickBot="1">
      <c r="A8" s="27" t="s">
        <v>23</v>
      </c>
      <c r="B8" s="28" t="s">
        <v>24</v>
      </c>
      <c r="C8" s="57"/>
      <c r="D8" s="57"/>
      <c r="E8" s="57"/>
    </row>
    <row r="9" spans="1:5" ht="15.75" thickBot="1">
      <c r="A9" s="29" t="s">
        <v>25</v>
      </c>
      <c r="B9" s="30" t="s">
        <v>26</v>
      </c>
      <c r="C9" s="26">
        <f>SUM(C10:C18)</f>
        <v>0</v>
      </c>
      <c r="D9" s="26">
        <f t="shared" ref="D9:E9" si="0">SUM(D10:D18)</f>
        <v>0</v>
      </c>
      <c r="E9" s="26">
        <f t="shared" si="0"/>
        <v>0</v>
      </c>
    </row>
    <row r="10" spans="1:5" ht="30.75" thickBot="1">
      <c r="A10" s="27" t="s">
        <v>27</v>
      </c>
      <c r="B10" s="28" t="s">
        <v>28</v>
      </c>
      <c r="C10" s="57"/>
      <c r="D10" s="57"/>
      <c r="E10" s="57"/>
    </row>
    <row r="11" spans="1:5" ht="15.75" thickBot="1">
      <c r="A11" s="27" t="s">
        <v>29</v>
      </c>
      <c r="B11" s="28" t="s">
        <v>30</v>
      </c>
      <c r="C11" s="57"/>
      <c r="D11" s="57"/>
      <c r="E11" s="57"/>
    </row>
    <row r="12" spans="1:5" ht="15.75" thickBot="1">
      <c r="A12" s="27" t="s">
        <v>31</v>
      </c>
      <c r="B12" s="28" t="s">
        <v>32</v>
      </c>
      <c r="C12" s="57"/>
      <c r="D12" s="57"/>
      <c r="E12" s="57"/>
    </row>
    <row r="13" spans="1:5" ht="15.75" thickBot="1">
      <c r="A13" s="27" t="s">
        <v>33</v>
      </c>
      <c r="B13" s="28" t="s">
        <v>34</v>
      </c>
      <c r="C13" s="57"/>
      <c r="D13" s="57"/>
      <c r="E13" s="57"/>
    </row>
    <row r="14" spans="1:5" ht="15.75" thickBot="1">
      <c r="A14" s="27" t="s">
        <v>35</v>
      </c>
      <c r="B14" s="28" t="s">
        <v>36</v>
      </c>
      <c r="C14" s="57"/>
      <c r="D14" s="57"/>
      <c r="E14" s="57"/>
    </row>
    <row r="15" spans="1:5" ht="30.75" thickBot="1">
      <c r="A15" s="27" t="s">
        <v>37</v>
      </c>
      <c r="B15" s="28" t="s">
        <v>38</v>
      </c>
      <c r="C15" s="57"/>
      <c r="D15" s="57"/>
      <c r="E15" s="57"/>
    </row>
    <row r="16" spans="1:5" ht="15.75" thickBot="1">
      <c r="A16" s="27" t="s">
        <v>39</v>
      </c>
      <c r="B16" s="28" t="s">
        <v>40</v>
      </c>
      <c r="C16" s="57"/>
      <c r="D16" s="57"/>
      <c r="E16" s="57"/>
    </row>
    <row r="17" spans="1:5" ht="15.75" thickBot="1">
      <c r="A17" s="27" t="s">
        <v>41</v>
      </c>
      <c r="B17" s="28" t="s">
        <v>42</v>
      </c>
      <c r="C17" s="57"/>
      <c r="D17" s="57"/>
      <c r="E17" s="57"/>
    </row>
    <row r="18" spans="1:5" ht="15.75" thickBot="1">
      <c r="A18" s="27" t="s">
        <v>43</v>
      </c>
      <c r="B18" s="28" t="s">
        <v>44</v>
      </c>
      <c r="C18" s="57"/>
      <c r="D18" s="57"/>
      <c r="E18" s="57"/>
    </row>
    <row r="19" spans="1:5" ht="30.75" thickBot="1">
      <c r="A19" s="27"/>
      <c r="B19" s="30" t="s">
        <v>45</v>
      </c>
      <c r="C19" s="26">
        <f>+C3-C9</f>
        <v>0</v>
      </c>
      <c r="D19" s="26">
        <f t="shared" ref="D19:E19" si="1">+D3-D9</f>
        <v>0</v>
      </c>
      <c r="E19" s="26">
        <f t="shared" si="1"/>
        <v>0</v>
      </c>
    </row>
    <row r="20" spans="1:5" ht="15.75" thickBot="1">
      <c r="A20" s="29" t="s">
        <v>46</v>
      </c>
      <c r="B20" s="30" t="s">
        <v>47</v>
      </c>
      <c r="C20" s="26">
        <f>+C21+C22-C23</f>
        <v>0</v>
      </c>
      <c r="D20" s="26">
        <f t="shared" ref="D20:E20" si="2">+D21+D22-D23</f>
        <v>0</v>
      </c>
      <c r="E20" s="26">
        <f t="shared" si="2"/>
        <v>0</v>
      </c>
    </row>
    <row r="21" spans="1:5" ht="15.75" thickBot="1">
      <c r="A21" s="27" t="s">
        <v>48</v>
      </c>
      <c r="B21" s="28" t="s">
        <v>49</v>
      </c>
      <c r="C21" s="57"/>
      <c r="D21" s="57"/>
      <c r="E21" s="57"/>
    </row>
    <row r="22" spans="1:5" ht="15.75" thickBot="1">
      <c r="A22" s="27" t="s">
        <v>50</v>
      </c>
      <c r="B22" s="28" t="s">
        <v>51</v>
      </c>
      <c r="C22" s="57"/>
      <c r="D22" s="57"/>
      <c r="E22" s="57"/>
    </row>
    <row r="23" spans="1:5" ht="15.75" thickBot="1">
      <c r="A23" s="27" t="s">
        <v>52</v>
      </c>
      <c r="B23" s="28" t="s">
        <v>53</v>
      </c>
      <c r="C23" s="57"/>
      <c r="D23" s="57"/>
      <c r="E23" s="57"/>
    </row>
    <row r="24" spans="1:5" ht="15.75" thickBot="1">
      <c r="A24" s="29" t="s">
        <v>54</v>
      </c>
      <c r="B24" s="30" t="s">
        <v>55</v>
      </c>
      <c r="C24" s="26">
        <f>+C25-C26</f>
        <v>0</v>
      </c>
      <c r="D24" s="26">
        <f t="shared" ref="D24:E24" si="3">+D25-D26</f>
        <v>0</v>
      </c>
      <c r="E24" s="26">
        <f t="shared" si="3"/>
        <v>0</v>
      </c>
    </row>
    <row r="25" spans="1:5" ht="15.75" thickBot="1">
      <c r="A25" s="27" t="s">
        <v>56</v>
      </c>
      <c r="B25" s="28" t="s">
        <v>57</v>
      </c>
      <c r="C25" s="57"/>
      <c r="D25" s="57"/>
      <c r="E25" s="57"/>
    </row>
    <row r="26" spans="1:5" ht="15.75" thickBot="1">
      <c r="A26" s="27" t="s">
        <v>58</v>
      </c>
      <c r="B26" s="28" t="s">
        <v>59</v>
      </c>
      <c r="C26" s="57"/>
      <c r="D26" s="57"/>
      <c r="E26" s="57"/>
    </row>
    <row r="27" spans="1:5" ht="15.75" thickBot="1">
      <c r="A27" s="29" t="s">
        <v>60</v>
      </c>
      <c r="B27" s="30" t="s">
        <v>61</v>
      </c>
      <c r="C27" s="57"/>
      <c r="D27" s="57"/>
      <c r="E27" s="57"/>
    </row>
    <row r="28" spans="1:5" ht="30.75" thickBot="1">
      <c r="A28" s="27"/>
      <c r="B28" s="30" t="s">
        <v>62</v>
      </c>
      <c r="C28" s="26">
        <f>+C19+C20+C24+C27</f>
        <v>0</v>
      </c>
      <c r="D28" s="26">
        <f t="shared" ref="D28:E28" si="4">+D19+D20+D24+D27</f>
        <v>0</v>
      </c>
      <c r="E28" s="26">
        <f t="shared" si="4"/>
        <v>0</v>
      </c>
    </row>
    <row r="29" spans="1:5" ht="15.75" thickBot="1">
      <c r="A29" s="27"/>
      <c r="B29" s="28" t="s">
        <v>63</v>
      </c>
      <c r="C29" s="57"/>
      <c r="D29" s="57"/>
      <c r="E29" s="57"/>
    </row>
    <row r="30" spans="1:5" ht="15.75" thickBot="1">
      <c r="A30" s="27"/>
      <c r="B30" s="30" t="s">
        <v>64</v>
      </c>
      <c r="C30" s="26">
        <f>+C28-C29</f>
        <v>0</v>
      </c>
      <c r="D30" s="26">
        <f t="shared" ref="D30:E30" si="5">+D28-D29</f>
        <v>0</v>
      </c>
      <c r="E30" s="26">
        <f t="shared" si="5"/>
        <v>0</v>
      </c>
    </row>
    <row r="32" spans="1:5">
      <c r="B32" s="31" t="s">
        <v>65</v>
      </c>
    </row>
  </sheetData>
  <sheetProtection algorithmName="SHA-512" hashValue="wffMHGAzUte80s4cvrG6AvcHouOp4bZ5IrqYyZBJ/DfuWaBMfvj7ZmT60Q8eVYOK01PksoaCLxkjFZCDqnwPmw==" saltValue="O3b98hJf+5F8qBewEfsM3g==" spinCount="100000" sheet="1" formatRows="0"/>
  <mergeCells count="2">
    <mergeCell ref="A1:E1"/>
    <mergeCell ref="A2:B2"/>
  </mergeCells>
  <printOptions horizontalCentered="1"/>
  <pageMargins left="0.23622047244094491" right="0.23622047244094491" top="0.39370078740157483" bottom="0.19685039370078741" header="0.31496062992125984" footer="0.31496062992125984"/>
  <pageSetup paperSize="9" fitToHeight="2" orientation="landscape" r:id="rId1"/>
  <ignoredErrors>
    <ignoredError sqref="C9:E9 C19:E20 C24:E24 C28:E28 C30:E3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N130"/>
  <sheetViews>
    <sheetView tabSelected="1" zoomScaleNormal="100" zoomScaleSheetLayoutView="90" workbookViewId="0">
      <selection activeCell="H3" sqref="H3"/>
    </sheetView>
  </sheetViews>
  <sheetFormatPr defaultColWidth="9" defaultRowHeight="12.75"/>
  <cols>
    <col min="1" max="1" width="70.42578125" style="72" customWidth="1"/>
    <col min="2" max="3" width="19.7109375" style="72" customWidth="1"/>
    <col min="4" max="4" width="15.42578125" style="72" bestFit="1" customWidth="1"/>
    <col min="5" max="5" width="7" style="72" customWidth="1"/>
    <col min="6" max="6" width="29.28515625" style="72" customWidth="1"/>
    <col min="7" max="7" width="9" style="74" customWidth="1"/>
    <col min="8" max="8" width="9" style="74"/>
    <col min="9" max="10" width="12.42578125" style="74" bestFit="1" customWidth="1"/>
    <col min="11" max="11" width="9" style="74"/>
    <col min="12" max="12" width="12.42578125" style="74" bestFit="1" customWidth="1"/>
    <col min="13" max="13" width="9" style="74"/>
    <col min="14" max="14" width="12.42578125" style="74" bestFit="1" customWidth="1"/>
    <col min="15" max="16384" width="9" style="74"/>
  </cols>
  <sheetData>
    <row r="1" spans="1:12" ht="15.75">
      <c r="A1" s="243" t="s">
        <v>173</v>
      </c>
      <c r="B1" s="243"/>
      <c r="C1" s="243"/>
      <c r="D1" s="243"/>
      <c r="G1" s="73"/>
      <c r="H1" s="73"/>
      <c r="I1" s="73"/>
      <c r="J1" s="73"/>
      <c r="K1" s="73"/>
      <c r="L1" s="73"/>
    </row>
    <row r="2" spans="1:12" ht="78.75" customHeight="1">
      <c r="A2" s="244" t="s">
        <v>0</v>
      </c>
      <c r="B2" s="245"/>
      <c r="C2" s="245"/>
      <c r="D2" s="246"/>
      <c r="G2" s="72"/>
      <c r="H2" s="73"/>
      <c r="I2" s="73"/>
      <c r="J2" s="73"/>
      <c r="K2" s="73"/>
      <c r="L2" s="73"/>
    </row>
    <row r="3" spans="1:12" ht="51.75" thickBot="1">
      <c r="A3" s="75" t="s">
        <v>1</v>
      </c>
      <c r="B3" s="3" t="s">
        <v>261</v>
      </c>
      <c r="C3" s="76" t="s">
        <v>2</v>
      </c>
      <c r="D3" s="77" t="s">
        <v>3</v>
      </c>
      <c r="F3" s="78">
        <f>B4+'4.BProgR&amp;S&amp;I'!D4</f>
        <v>0</v>
      </c>
      <c r="G3" s="73"/>
      <c r="H3" s="73"/>
      <c r="I3" s="73"/>
      <c r="J3" s="73"/>
      <c r="K3" s="73"/>
      <c r="L3" s="73"/>
    </row>
    <row r="4" spans="1:12" ht="46.9" customHeight="1" thickBot="1">
      <c r="A4" s="79" t="s">
        <v>4</v>
      </c>
      <c r="B4" s="80">
        <f>B22+B44+B61+B78+B113+B130</f>
        <v>0</v>
      </c>
      <c r="C4" s="80">
        <f>C22+C44+C61+C78+C113+C130</f>
        <v>0</v>
      </c>
      <c r="D4" s="81">
        <f>B4+C4</f>
        <v>0</v>
      </c>
      <c r="F4" s="82" t="str">
        <f>IF(AND(F3&gt;=500000,B4&lt;=40000000),"OK", "Il costo totale ammissibile non deve essere inferiore a € 500.000,00")</f>
        <v>Il costo totale ammissibile non deve essere inferiore a € 500.000,00</v>
      </c>
      <c r="G4" s="73"/>
      <c r="H4" s="73"/>
      <c r="I4" s="73"/>
      <c r="J4" s="73"/>
      <c r="K4" s="73"/>
      <c r="L4" s="73"/>
    </row>
    <row r="5" spans="1:12" ht="30">
      <c r="A5" s="83" t="s">
        <v>218</v>
      </c>
      <c r="B5" s="84"/>
      <c r="C5" s="84"/>
      <c r="D5" s="85"/>
      <c r="E5" s="247">
        <v>0.1</v>
      </c>
      <c r="F5" s="4"/>
      <c r="G5" s="73"/>
      <c r="H5" s="73"/>
      <c r="I5" s="73"/>
      <c r="J5" s="73"/>
      <c r="K5" s="73"/>
      <c r="L5" s="73"/>
    </row>
    <row r="6" spans="1:12" ht="15">
      <c r="A6" s="220"/>
      <c r="B6" s="221"/>
      <c r="C6" s="221"/>
      <c r="D6" s="86">
        <f t="shared" ref="D6" si="0">SUM(B6:C6)</f>
        <v>0</v>
      </c>
      <c r="E6" s="248"/>
      <c r="F6" s="5" t="str">
        <f>IF(AND(B6&gt;0,OR(A6="",B6="")), "Inserire voce di spesa e descrizione","OK")</f>
        <v>OK</v>
      </c>
      <c r="G6" s="73"/>
      <c r="H6" s="73"/>
      <c r="I6" s="73"/>
      <c r="J6" s="73"/>
      <c r="K6" s="73"/>
      <c r="L6" s="73"/>
    </row>
    <row r="7" spans="1:12" ht="15">
      <c r="A7" s="220"/>
      <c r="B7" s="221"/>
      <c r="C7" s="221"/>
      <c r="D7" s="86">
        <f t="shared" ref="D7:D21" si="1">SUM(B7:C7)</f>
        <v>0</v>
      </c>
      <c r="E7" s="248"/>
      <c r="F7" s="5" t="str">
        <f>IF(AND(B7&gt;0,OR(A7="",B7="")), "Inserire voce di spesa e descrizione","OK")</f>
        <v>OK</v>
      </c>
      <c r="G7" s="73"/>
      <c r="H7" s="73"/>
      <c r="I7" s="73"/>
      <c r="J7" s="73"/>
      <c r="K7" s="73"/>
      <c r="L7" s="73"/>
    </row>
    <row r="8" spans="1:12" ht="15">
      <c r="A8" s="220"/>
      <c r="B8" s="221"/>
      <c r="C8" s="221"/>
      <c r="D8" s="86">
        <f t="shared" si="1"/>
        <v>0</v>
      </c>
      <c r="E8" s="248"/>
      <c r="F8" s="5" t="str">
        <f t="shared" ref="F8:F21" si="2">IF(AND(B8&gt;0,OR(A8="",B8="")), "Inserire voce di spesa e descrizione","OK")</f>
        <v>OK</v>
      </c>
      <c r="G8" s="73"/>
      <c r="H8" s="73"/>
      <c r="I8" s="73"/>
      <c r="J8" s="73"/>
      <c r="K8" s="73"/>
      <c r="L8" s="73"/>
    </row>
    <row r="9" spans="1:12" ht="15">
      <c r="A9" s="220"/>
      <c r="B9" s="221"/>
      <c r="C9" s="221"/>
      <c r="D9" s="86">
        <f t="shared" si="1"/>
        <v>0</v>
      </c>
      <c r="E9" s="248"/>
      <c r="F9" s="5" t="str">
        <f t="shared" si="2"/>
        <v>OK</v>
      </c>
      <c r="G9" s="73"/>
      <c r="H9" s="73"/>
      <c r="I9" s="73"/>
      <c r="J9" s="73"/>
      <c r="K9" s="73"/>
      <c r="L9" s="73"/>
    </row>
    <row r="10" spans="1:12" ht="15">
      <c r="A10" s="220"/>
      <c r="B10" s="221"/>
      <c r="C10" s="221"/>
      <c r="D10" s="86">
        <f t="shared" si="1"/>
        <v>0</v>
      </c>
      <c r="E10" s="248"/>
      <c r="F10" s="5" t="str">
        <f t="shared" si="2"/>
        <v>OK</v>
      </c>
      <c r="G10" s="73"/>
      <c r="H10" s="73"/>
      <c r="I10" s="73"/>
      <c r="J10" s="73"/>
      <c r="K10" s="73"/>
      <c r="L10" s="73"/>
    </row>
    <row r="11" spans="1:12" ht="15">
      <c r="A11" s="220"/>
      <c r="B11" s="221"/>
      <c r="C11" s="221"/>
      <c r="D11" s="86">
        <f t="shared" si="1"/>
        <v>0</v>
      </c>
      <c r="E11" s="248"/>
      <c r="F11" s="5" t="str">
        <f t="shared" si="2"/>
        <v>OK</v>
      </c>
      <c r="G11" s="73"/>
      <c r="H11" s="73"/>
      <c r="I11" s="73"/>
      <c r="J11" s="73"/>
      <c r="K11" s="73"/>
      <c r="L11" s="73"/>
    </row>
    <row r="12" spans="1:12" ht="15">
      <c r="A12" s="220"/>
      <c r="B12" s="221"/>
      <c r="C12" s="221"/>
      <c r="D12" s="86">
        <f t="shared" si="1"/>
        <v>0</v>
      </c>
      <c r="E12" s="248"/>
      <c r="F12" s="5" t="str">
        <f t="shared" si="2"/>
        <v>OK</v>
      </c>
      <c r="G12" s="73"/>
      <c r="H12" s="73"/>
      <c r="I12" s="73"/>
      <c r="J12" s="73"/>
      <c r="K12" s="73"/>
      <c r="L12" s="73"/>
    </row>
    <row r="13" spans="1:12" ht="15">
      <c r="A13" s="220"/>
      <c r="B13" s="221"/>
      <c r="C13" s="221"/>
      <c r="D13" s="86">
        <f t="shared" si="1"/>
        <v>0</v>
      </c>
      <c r="E13" s="248"/>
      <c r="F13" s="5" t="str">
        <f t="shared" si="2"/>
        <v>OK</v>
      </c>
      <c r="G13" s="73"/>
      <c r="H13" s="73"/>
      <c r="I13" s="73"/>
      <c r="J13" s="73"/>
      <c r="K13" s="73"/>
      <c r="L13" s="73"/>
    </row>
    <row r="14" spans="1:12" ht="15.75">
      <c r="A14" s="222"/>
      <c r="B14" s="221"/>
      <c r="C14" s="221"/>
      <c r="D14" s="86">
        <f t="shared" si="1"/>
        <v>0</v>
      </c>
      <c r="E14" s="248"/>
      <c r="F14" s="5" t="str">
        <f t="shared" si="2"/>
        <v>OK</v>
      </c>
      <c r="G14" s="73"/>
      <c r="H14" s="73"/>
      <c r="I14" s="73"/>
      <c r="J14" s="73"/>
      <c r="K14" s="73"/>
      <c r="L14" s="73"/>
    </row>
    <row r="15" spans="1:12" ht="15.75">
      <c r="A15" s="222"/>
      <c r="B15" s="221"/>
      <c r="C15" s="221"/>
      <c r="D15" s="86">
        <f t="shared" si="1"/>
        <v>0</v>
      </c>
      <c r="E15" s="248"/>
      <c r="F15" s="5" t="str">
        <f t="shared" si="2"/>
        <v>OK</v>
      </c>
      <c r="G15" s="73"/>
      <c r="H15" s="73"/>
      <c r="I15" s="73"/>
      <c r="J15" s="73"/>
      <c r="K15" s="73"/>
      <c r="L15" s="73"/>
    </row>
    <row r="16" spans="1:12" ht="15.75">
      <c r="A16" s="222"/>
      <c r="B16" s="221"/>
      <c r="C16" s="221"/>
      <c r="D16" s="86">
        <f t="shared" si="1"/>
        <v>0</v>
      </c>
      <c r="E16" s="248"/>
      <c r="F16" s="5" t="str">
        <f t="shared" si="2"/>
        <v>OK</v>
      </c>
      <c r="G16" s="73"/>
      <c r="H16" s="73"/>
      <c r="I16" s="73"/>
      <c r="J16" s="73"/>
      <c r="K16" s="73"/>
      <c r="L16" s="73"/>
    </row>
    <row r="17" spans="1:12" ht="15.75">
      <c r="A17" s="222"/>
      <c r="B17" s="221"/>
      <c r="C17" s="221"/>
      <c r="D17" s="86">
        <f t="shared" si="1"/>
        <v>0</v>
      </c>
      <c r="E17" s="248"/>
      <c r="F17" s="5" t="str">
        <f t="shared" si="2"/>
        <v>OK</v>
      </c>
      <c r="G17" s="73"/>
      <c r="H17" s="73"/>
      <c r="I17" s="73"/>
      <c r="J17" s="73"/>
      <c r="K17" s="73"/>
      <c r="L17" s="73"/>
    </row>
    <row r="18" spans="1:12" ht="15.75">
      <c r="A18" s="222"/>
      <c r="B18" s="221"/>
      <c r="C18" s="221"/>
      <c r="D18" s="86">
        <f t="shared" si="1"/>
        <v>0</v>
      </c>
      <c r="E18" s="248"/>
      <c r="F18" s="5" t="str">
        <f t="shared" si="2"/>
        <v>OK</v>
      </c>
      <c r="G18" s="73"/>
      <c r="H18" s="73"/>
      <c r="I18" s="73"/>
      <c r="J18" s="73"/>
      <c r="K18" s="73"/>
      <c r="L18" s="73"/>
    </row>
    <row r="19" spans="1:12" ht="15.75">
      <c r="A19" s="222"/>
      <c r="B19" s="221"/>
      <c r="C19" s="221"/>
      <c r="D19" s="86">
        <f t="shared" si="1"/>
        <v>0</v>
      </c>
      <c r="E19" s="248"/>
      <c r="F19" s="5" t="str">
        <f t="shared" si="2"/>
        <v>OK</v>
      </c>
      <c r="G19" s="73"/>
      <c r="H19" s="73"/>
      <c r="I19" s="73"/>
      <c r="J19" s="73"/>
      <c r="K19" s="73"/>
      <c r="L19" s="73"/>
    </row>
    <row r="20" spans="1:12" ht="15.75">
      <c r="A20" s="222"/>
      <c r="B20" s="221"/>
      <c r="C20" s="221"/>
      <c r="D20" s="86">
        <f t="shared" si="1"/>
        <v>0</v>
      </c>
      <c r="E20" s="248"/>
      <c r="F20" s="5" t="str">
        <f t="shared" si="2"/>
        <v>OK</v>
      </c>
      <c r="G20" s="73"/>
      <c r="H20" s="73"/>
      <c r="I20" s="73"/>
      <c r="J20" s="73"/>
      <c r="K20" s="73"/>
      <c r="L20" s="73"/>
    </row>
    <row r="21" spans="1:12">
      <c r="A21" s="223"/>
      <c r="B21" s="221"/>
      <c r="C21" s="221"/>
      <c r="D21" s="86">
        <f t="shared" si="1"/>
        <v>0</v>
      </c>
      <c r="E21" s="248"/>
      <c r="F21" s="5" t="str">
        <f t="shared" si="2"/>
        <v>OK</v>
      </c>
      <c r="G21" s="73"/>
      <c r="H21" s="73"/>
      <c r="I21" s="73"/>
      <c r="J21" s="73"/>
      <c r="K21" s="73"/>
      <c r="L21" s="73"/>
    </row>
    <row r="22" spans="1:12" ht="15.75" thickBot="1">
      <c r="A22" s="87" t="s">
        <v>164</v>
      </c>
      <c r="B22" s="80">
        <f>SUM(B6:B21)</f>
        <v>0</v>
      </c>
      <c r="C22" s="80">
        <f>SUM(C6:C21)</f>
        <v>0</v>
      </c>
      <c r="D22" s="88">
        <f>SUM(B22:C22)</f>
        <v>0</v>
      </c>
      <c r="E22" s="249"/>
      <c r="F22" s="6" t="str">
        <f>IF(B22=0,"OK",IF(((B22)/$B$4)&lt;=E5,"OK","Esubero di spesa"))</f>
        <v>OK</v>
      </c>
      <c r="G22" s="73"/>
      <c r="H22" s="73"/>
      <c r="I22" s="73"/>
      <c r="J22" s="73"/>
      <c r="K22" s="73"/>
      <c r="L22" s="73"/>
    </row>
    <row r="23" spans="1:12" ht="105">
      <c r="A23" s="89" t="s">
        <v>162</v>
      </c>
      <c r="B23" s="90"/>
      <c r="C23" s="90"/>
      <c r="D23" s="91"/>
      <c r="E23" s="240">
        <v>0.4</v>
      </c>
      <c r="F23" s="5"/>
      <c r="G23" s="73"/>
      <c r="H23" s="73"/>
      <c r="I23" s="73"/>
      <c r="J23" s="73"/>
      <c r="K23" s="73"/>
      <c r="L23" s="73"/>
    </row>
    <row r="24" spans="1:12" ht="15">
      <c r="A24" s="69"/>
      <c r="B24" s="70"/>
      <c r="C24" s="70"/>
      <c r="D24" s="86">
        <f t="shared" ref="D24" si="3">SUM(B24:C24)</f>
        <v>0</v>
      </c>
      <c r="E24" s="241"/>
      <c r="F24" s="5" t="str">
        <f t="shared" ref="F24:F60" si="4">IF(AND(B24&gt;0,OR(A24="",B24="")), "Inserire voce di spesa e descrizione","OK")</f>
        <v>OK</v>
      </c>
      <c r="G24" s="73"/>
      <c r="H24" s="73"/>
      <c r="I24" s="73"/>
      <c r="J24" s="73"/>
      <c r="K24" s="73"/>
      <c r="L24" s="73"/>
    </row>
    <row r="25" spans="1:12" ht="15">
      <c r="A25" s="69"/>
      <c r="B25" s="70"/>
      <c r="C25" s="70"/>
      <c r="D25" s="86">
        <f t="shared" ref="D25:D44" si="5">SUM(B25:C25)</f>
        <v>0</v>
      </c>
      <c r="E25" s="241"/>
      <c r="F25" s="5" t="str">
        <f t="shared" si="4"/>
        <v>OK</v>
      </c>
      <c r="G25" s="73"/>
      <c r="H25" s="73"/>
      <c r="I25" s="73"/>
      <c r="J25" s="73"/>
      <c r="K25" s="73"/>
      <c r="L25" s="73"/>
    </row>
    <row r="26" spans="1:12" ht="15">
      <c r="A26" s="69"/>
      <c r="B26" s="70"/>
      <c r="C26" s="70"/>
      <c r="D26" s="86">
        <f t="shared" si="5"/>
        <v>0</v>
      </c>
      <c r="E26" s="241"/>
      <c r="F26" s="5" t="str">
        <f t="shared" si="4"/>
        <v>OK</v>
      </c>
      <c r="G26" s="73"/>
      <c r="H26" s="73"/>
      <c r="I26" s="73"/>
      <c r="J26" s="73"/>
      <c r="K26" s="73"/>
      <c r="L26" s="73"/>
    </row>
    <row r="27" spans="1:12" ht="15">
      <c r="A27" s="69"/>
      <c r="B27" s="70"/>
      <c r="C27" s="70"/>
      <c r="D27" s="86">
        <f t="shared" si="5"/>
        <v>0</v>
      </c>
      <c r="E27" s="241"/>
      <c r="F27" s="5" t="str">
        <f t="shared" si="4"/>
        <v>OK</v>
      </c>
      <c r="G27" s="73"/>
      <c r="H27" s="73"/>
      <c r="I27" s="73"/>
      <c r="J27" s="73"/>
      <c r="K27" s="73"/>
      <c r="L27" s="73"/>
    </row>
    <row r="28" spans="1:12" ht="15">
      <c r="A28" s="69"/>
      <c r="B28" s="70"/>
      <c r="C28" s="70"/>
      <c r="D28" s="86">
        <f t="shared" si="5"/>
        <v>0</v>
      </c>
      <c r="E28" s="241"/>
      <c r="F28" s="5" t="str">
        <f t="shared" si="4"/>
        <v>OK</v>
      </c>
      <c r="G28" s="73"/>
      <c r="H28" s="73"/>
      <c r="I28" s="73"/>
      <c r="J28" s="73"/>
      <c r="K28" s="73"/>
      <c r="L28" s="73"/>
    </row>
    <row r="29" spans="1:12" ht="15">
      <c r="A29" s="69"/>
      <c r="B29" s="70"/>
      <c r="C29" s="70"/>
      <c r="D29" s="86">
        <f t="shared" si="5"/>
        <v>0</v>
      </c>
      <c r="E29" s="241"/>
      <c r="F29" s="5" t="str">
        <f t="shared" si="4"/>
        <v>OK</v>
      </c>
      <c r="G29" s="73"/>
      <c r="H29" s="73"/>
      <c r="I29" s="73"/>
      <c r="J29" s="73"/>
      <c r="K29" s="73"/>
      <c r="L29" s="73"/>
    </row>
    <row r="30" spans="1:12" ht="15">
      <c r="A30" s="69"/>
      <c r="B30" s="70"/>
      <c r="C30" s="70"/>
      <c r="D30" s="86">
        <f t="shared" si="5"/>
        <v>0</v>
      </c>
      <c r="E30" s="241"/>
      <c r="F30" s="5" t="str">
        <f t="shared" si="4"/>
        <v>OK</v>
      </c>
      <c r="G30" s="73"/>
      <c r="H30" s="73"/>
      <c r="I30" s="73"/>
      <c r="J30" s="73"/>
      <c r="K30" s="73"/>
      <c r="L30" s="73"/>
    </row>
    <row r="31" spans="1:12" ht="15">
      <c r="A31" s="69"/>
      <c r="B31" s="70"/>
      <c r="C31" s="70"/>
      <c r="D31" s="86">
        <f t="shared" si="5"/>
        <v>0</v>
      </c>
      <c r="E31" s="241"/>
      <c r="F31" s="5" t="str">
        <f t="shared" si="4"/>
        <v>OK</v>
      </c>
      <c r="G31" s="73"/>
      <c r="H31" s="73"/>
      <c r="I31" s="73"/>
      <c r="J31" s="73"/>
      <c r="K31" s="73"/>
      <c r="L31" s="73"/>
    </row>
    <row r="32" spans="1:12" ht="15">
      <c r="A32" s="69"/>
      <c r="B32" s="70"/>
      <c r="C32" s="70"/>
      <c r="D32" s="86">
        <f t="shared" si="5"/>
        <v>0</v>
      </c>
      <c r="E32" s="241"/>
      <c r="F32" s="5" t="str">
        <f t="shared" si="4"/>
        <v>OK</v>
      </c>
      <c r="G32" s="73"/>
      <c r="H32" s="73"/>
      <c r="I32" s="73"/>
      <c r="J32" s="73"/>
      <c r="K32" s="73"/>
      <c r="L32" s="73"/>
    </row>
    <row r="33" spans="1:12" ht="15">
      <c r="A33" s="69"/>
      <c r="B33" s="70"/>
      <c r="C33" s="70"/>
      <c r="D33" s="86">
        <f t="shared" si="5"/>
        <v>0</v>
      </c>
      <c r="E33" s="241"/>
      <c r="F33" s="5" t="str">
        <f t="shared" si="4"/>
        <v>OK</v>
      </c>
      <c r="G33" s="73"/>
      <c r="H33" s="73"/>
      <c r="I33" s="73"/>
      <c r="J33" s="73"/>
      <c r="K33" s="73"/>
      <c r="L33" s="73"/>
    </row>
    <row r="34" spans="1:12" ht="15">
      <c r="A34" s="69"/>
      <c r="B34" s="70"/>
      <c r="C34" s="70"/>
      <c r="D34" s="86">
        <f t="shared" si="5"/>
        <v>0</v>
      </c>
      <c r="E34" s="241"/>
      <c r="F34" s="5" t="str">
        <f t="shared" si="4"/>
        <v>OK</v>
      </c>
      <c r="G34" s="73"/>
      <c r="H34" s="73"/>
      <c r="I34" s="73"/>
      <c r="J34" s="73"/>
      <c r="K34" s="73"/>
      <c r="L34" s="73"/>
    </row>
    <row r="35" spans="1:12" ht="15">
      <c r="A35" s="69"/>
      <c r="B35" s="70"/>
      <c r="C35" s="70"/>
      <c r="D35" s="86">
        <f t="shared" si="5"/>
        <v>0</v>
      </c>
      <c r="E35" s="241"/>
      <c r="F35" s="5" t="str">
        <f t="shared" si="4"/>
        <v>OK</v>
      </c>
      <c r="G35" s="73"/>
      <c r="H35" s="73"/>
      <c r="I35" s="73"/>
      <c r="J35" s="73"/>
      <c r="K35" s="73"/>
      <c r="L35" s="73"/>
    </row>
    <row r="36" spans="1:12" ht="15">
      <c r="A36" s="69"/>
      <c r="B36" s="70"/>
      <c r="C36" s="70"/>
      <c r="D36" s="86">
        <f t="shared" si="5"/>
        <v>0</v>
      </c>
      <c r="E36" s="241"/>
      <c r="F36" s="5" t="str">
        <f t="shared" si="4"/>
        <v>OK</v>
      </c>
      <c r="G36" s="73"/>
      <c r="H36" s="73"/>
      <c r="I36" s="73"/>
      <c r="J36" s="73"/>
      <c r="K36" s="73"/>
      <c r="L36" s="73"/>
    </row>
    <row r="37" spans="1:12" ht="15">
      <c r="A37" s="69"/>
      <c r="B37" s="70"/>
      <c r="C37" s="70"/>
      <c r="D37" s="86">
        <f t="shared" si="5"/>
        <v>0</v>
      </c>
      <c r="E37" s="241"/>
      <c r="F37" s="5" t="str">
        <f t="shared" si="4"/>
        <v>OK</v>
      </c>
      <c r="G37" s="73"/>
      <c r="H37" s="73"/>
      <c r="I37" s="73"/>
      <c r="J37" s="73"/>
      <c r="K37" s="73"/>
      <c r="L37" s="73"/>
    </row>
    <row r="38" spans="1:12" ht="15">
      <c r="A38" s="69"/>
      <c r="B38" s="70"/>
      <c r="C38" s="70"/>
      <c r="D38" s="86">
        <f t="shared" si="5"/>
        <v>0</v>
      </c>
      <c r="E38" s="241"/>
      <c r="F38" s="5" t="str">
        <f t="shared" si="4"/>
        <v>OK</v>
      </c>
      <c r="G38" s="73"/>
      <c r="H38" s="73"/>
      <c r="I38" s="73"/>
      <c r="J38" s="73"/>
      <c r="K38" s="73"/>
      <c r="L38" s="73"/>
    </row>
    <row r="39" spans="1:12" ht="15">
      <c r="A39" s="69"/>
      <c r="B39" s="70"/>
      <c r="C39" s="70"/>
      <c r="D39" s="86">
        <f t="shared" si="5"/>
        <v>0</v>
      </c>
      <c r="E39" s="241"/>
      <c r="F39" s="5" t="str">
        <f t="shared" si="4"/>
        <v>OK</v>
      </c>
      <c r="G39" s="73"/>
      <c r="H39" s="73"/>
      <c r="I39" s="73"/>
      <c r="J39" s="73"/>
      <c r="K39" s="73"/>
      <c r="L39" s="73"/>
    </row>
    <row r="40" spans="1:12" ht="15">
      <c r="A40" s="69"/>
      <c r="B40" s="70"/>
      <c r="C40" s="70"/>
      <c r="D40" s="86">
        <f t="shared" si="5"/>
        <v>0</v>
      </c>
      <c r="E40" s="241"/>
      <c r="F40" s="5" t="str">
        <f t="shared" si="4"/>
        <v>OK</v>
      </c>
      <c r="G40" s="73"/>
      <c r="H40" s="73"/>
      <c r="I40" s="73"/>
      <c r="J40" s="73"/>
      <c r="K40" s="73"/>
      <c r="L40" s="73"/>
    </row>
    <row r="41" spans="1:12" ht="15">
      <c r="A41" s="69"/>
      <c r="B41" s="70"/>
      <c r="C41" s="70"/>
      <c r="D41" s="86">
        <f t="shared" si="5"/>
        <v>0</v>
      </c>
      <c r="E41" s="241"/>
      <c r="F41" s="5" t="str">
        <f t="shared" si="4"/>
        <v>OK</v>
      </c>
      <c r="G41" s="73"/>
      <c r="H41" s="73"/>
      <c r="I41" s="73"/>
      <c r="J41" s="73"/>
      <c r="K41" s="73"/>
      <c r="L41" s="73"/>
    </row>
    <row r="42" spans="1:12" ht="15">
      <c r="A42" s="69"/>
      <c r="B42" s="70"/>
      <c r="C42" s="70"/>
      <c r="D42" s="86">
        <f t="shared" si="5"/>
        <v>0</v>
      </c>
      <c r="E42" s="241"/>
      <c r="F42" s="5" t="str">
        <f t="shared" si="4"/>
        <v>OK</v>
      </c>
      <c r="G42" s="73"/>
      <c r="H42" s="73"/>
      <c r="I42" s="73"/>
      <c r="J42" s="73"/>
      <c r="K42" s="73"/>
      <c r="L42" s="73"/>
    </row>
    <row r="43" spans="1:12" ht="15">
      <c r="A43" s="69"/>
      <c r="B43" s="70"/>
      <c r="C43" s="70"/>
      <c r="D43" s="86">
        <f t="shared" si="5"/>
        <v>0</v>
      </c>
      <c r="E43" s="241"/>
      <c r="F43" s="5" t="str">
        <f t="shared" si="4"/>
        <v>OK</v>
      </c>
      <c r="G43" s="73"/>
      <c r="H43" s="73"/>
      <c r="I43" s="73"/>
      <c r="J43" s="73"/>
      <c r="K43" s="73"/>
      <c r="L43" s="73"/>
    </row>
    <row r="44" spans="1:12" ht="15.75" thickBot="1">
      <c r="A44" s="92" t="s">
        <v>165</v>
      </c>
      <c r="B44" s="80">
        <f>SUM(B24:B43)</f>
        <v>0</v>
      </c>
      <c r="C44" s="80">
        <f>SUM(C24:C43)</f>
        <v>0</v>
      </c>
      <c r="D44" s="88">
        <f t="shared" si="5"/>
        <v>0</v>
      </c>
      <c r="E44" s="242"/>
      <c r="F44" s="6" t="str">
        <f>IF(B44=0,"OK",IF(((B44)/$B$4)&lt;=E23,"OK","Esubero di spesa"))</f>
        <v>OK</v>
      </c>
      <c r="G44" s="73"/>
      <c r="H44" s="73"/>
      <c r="I44" s="73"/>
      <c r="J44" s="73"/>
      <c r="K44" s="73"/>
      <c r="L44" s="73"/>
    </row>
    <row r="45" spans="1:12" ht="33" customHeight="1">
      <c r="A45" s="89" t="s">
        <v>161</v>
      </c>
      <c r="B45" s="90"/>
      <c r="C45" s="90"/>
      <c r="D45" s="91"/>
      <c r="E45" s="8"/>
      <c r="F45" s="5"/>
      <c r="G45" s="73"/>
      <c r="H45" s="73"/>
      <c r="I45" s="73"/>
      <c r="J45" s="73"/>
      <c r="K45" s="73"/>
      <c r="L45" s="73"/>
    </row>
    <row r="46" spans="1:12" ht="15">
      <c r="A46" s="69"/>
      <c r="B46" s="70"/>
      <c r="C46" s="70"/>
      <c r="D46" s="86">
        <f t="shared" ref="D46:D60" si="6">SUM(B46:C46)</f>
        <v>0</v>
      </c>
      <c r="E46" s="8"/>
      <c r="F46" s="5" t="str">
        <f t="shared" si="4"/>
        <v>OK</v>
      </c>
      <c r="G46" s="73"/>
      <c r="H46" s="73"/>
      <c r="I46" s="73"/>
      <c r="J46" s="73"/>
      <c r="K46" s="73"/>
      <c r="L46" s="73"/>
    </row>
    <row r="47" spans="1:12" ht="15">
      <c r="A47" s="69"/>
      <c r="B47" s="70"/>
      <c r="C47" s="70"/>
      <c r="D47" s="86">
        <f t="shared" si="6"/>
        <v>0</v>
      </c>
      <c r="E47" s="8"/>
      <c r="F47" s="5" t="str">
        <f t="shared" si="4"/>
        <v>OK</v>
      </c>
      <c r="G47" s="73"/>
      <c r="H47" s="73"/>
      <c r="I47" s="73"/>
      <c r="J47" s="73"/>
      <c r="K47" s="73"/>
      <c r="L47" s="73"/>
    </row>
    <row r="48" spans="1:12" ht="15">
      <c r="A48" s="69"/>
      <c r="B48" s="70"/>
      <c r="C48" s="70"/>
      <c r="D48" s="86">
        <f t="shared" si="6"/>
        <v>0</v>
      </c>
      <c r="E48" s="8"/>
      <c r="F48" s="5" t="str">
        <f t="shared" si="4"/>
        <v>OK</v>
      </c>
      <c r="G48" s="73"/>
      <c r="H48" s="73"/>
      <c r="I48" s="73"/>
      <c r="J48" s="73"/>
      <c r="K48" s="73"/>
      <c r="L48" s="73"/>
    </row>
    <row r="49" spans="1:14" ht="15">
      <c r="A49" s="69"/>
      <c r="B49" s="70"/>
      <c r="C49" s="70"/>
      <c r="D49" s="86">
        <f t="shared" si="6"/>
        <v>0</v>
      </c>
      <c r="E49" s="8"/>
      <c r="F49" s="5" t="str">
        <f t="shared" si="4"/>
        <v>OK</v>
      </c>
      <c r="G49" s="73"/>
      <c r="H49" s="73"/>
      <c r="I49" s="73"/>
      <c r="J49" s="73"/>
      <c r="K49" s="73"/>
      <c r="L49" s="73"/>
    </row>
    <row r="50" spans="1:14" ht="15">
      <c r="A50" s="69"/>
      <c r="B50" s="70"/>
      <c r="C50" s="70"/>
      <c r="D50" s="86">
        <f t="shared" si="6"/>
        <v>0</v>
      </c>
      <c r="E50" s="8"/>
      <c r="F50" s="5" t="str">
        <f t="shared" si="4"/>
        <v>OK</v>
      </c>
      <c r="G50" s="73"/>
      <c r="H50" s="73"/>
      <c r="I50" s="73"/>
      <c r="J50" s="73"/>
      <c r="K50" s="73"/>
      <c r="L50" s="73"/>
    </row>
    <row r="51" spans="1:14" ht="15">
      <c r="A51" s="69"/>
      <c r="B51" s="70"/>
      <c r="C51" s="70"/>
      <c r="D51" s="86">
        <f t="shared" si="6"/>
        <v>0</v>
      </c>
      <c r="E51" s="8"/>
      <c r="F51" s="5" t="str">
        <f t="shared" si="4"/>
        <v>OK</v>
      </c>
      <c r="G51" s="73"/>
      <c r="H51" s="73"/>
      <c r="I51" s="73"/>
      <c r="J51" s="73"/>
      <c r="K51" s="73"/>
      <c r="L51" s="73"/>
    </row>
    <row r="52" spans="1:14" ht="15">
      <c r="A52" s="69"/>
      <c r="B52" s="70"/>
      <c r="C52" s="70"/>
      <c r="D52" s="86">
        <f t="shared" si="6"/>
        <v>0</v>
      </c>
      <c r="E52" s="8"/>
      <c r="F52" s="5" t="str">
        <f t="shared" si="4"/>
        <v>OK</v>
      </c>
      <c r="G52" s="73"/>
      <c r="H52" s="73"/>
      <c r="I52" s="73"/>
      <c r="J52" s="73"/>
      <c r="K52" s="73"/>
      <c r="L52" s="73"/>
    </row>
    <row r="53" spans="1:14" ht="15">
      <c r="A53" s="69"/>
      <c r="B53" s="70"/>
      <c r="C53" s="70"/>
      <c r="D53" s="86">
        <f t="shared" si="6"/>
        <v>0</v>
      </c>
      <c r="E53" s="8"/>
      <c r="F53" s="5" t="str">
        <f t="shared" si="4"/>
        <v>OK</v>
      </c>
      <c r="G53" s="73"/>
      <c r="H53" s="73"/>
      <c r="I53" s="73"/>
      <c r="J53" s="73"/>
      <c r="K53" s="73"/>
      <c r="L53" s="73"/>
    </row>
    <row r="54" spans="1:14" ht="15">
      <c r="A54" s="69"/>
      <c r="B54" s="70"/>
      <c r="C54" s="70"/>
      <c r="D54" s="86">
        <f t="shared" si="6"/>
        <v>0</v>
      </c>
      <c r="E54" s="8"/>
      <c r="F54" s="5" t="str">
        <f t="shared" si="4"/>
        <v>OK</v>
      </c>
      <c r="G54" s="73"/>
      <c r="H54" s="73"/>
      <c r="I54" s="73"/>
      <c r="J54" s="73"/>
      <c r="K54" s="73"/>
      <c r="L54" s="73"/>
    </row>
    <row r="55" spans="1:14" ht="15">
      <c r="A55" s="69"/>
      <c r="B55" s="70"/>
      <c r="C55" s="70"/>
      <c r="D55" s="86">
        <f t="shared" si="6"/>
        <v>0</v>
      </c>
      <c r="E55" s="8"/>
      <c r="F55" s="5" t="str">
        <f t="shared" si="4"/>
        <v>OK</v>
      </c>
      <c r="G55" s="73"/>
      <c r="H55" s="73"/>
      <c r="I55" s="73"/>
      <c r="J55" s="73"/>
      <c r="K55" s="73"/>
      <c r="L55" s="73"/>
    </row>
    <row r="56" spans="1:14" ht="15">
      <c r="A56" s="69"/>
      <c r="B56" s="70"/>
      <c r="C56" s="70"/>
      <c r="D56" s="86">
        <f t="shared" si="6"/>
        <v>0</v>
      </c>
      <c r="E56" s="8"/>
      <c r="F56" s="5" t="str">
        <f t="shared" si="4"/>
        <v>OK</v>
      </c>
      <c r="G56" s="73"/>
      <c r="H56" s="73"/>
      <c r="I56" s="73"/>
      <c r="J56" s="73"/>
      <c r="K56" s="73"/>
      <c r="L56" s="73"/>
    </row>
    <row r="57" spans="1:14" ht="15">
      <c r="A57" s="69"/>
      <c r="B57" s="70"/>
      <c r="C57" s="70"/>
      <c r="D57" s="86">
        <f t="shared" si="6"/>
        <v>0</v>
      </c>
      <c r="E57" s="8"/>
      <c r="F57" s="5" t="str">
        <f t="shared" si="4"/>
        <v>OK</v>
      </c>
      <c r="G57" s="73"/>
      <c r="H57" s="73"/>
      <c r="I57" s="73"/>
      <c r="J57" s="73"/>
      <c r="K57" s="73"/>
      <c r="L57" s="73"/>
    </row>
    <row r="58" spans="1:14" ht="15">
      <c r="A58" s="69"/>
      <c r="B58" s="70"/>
      <c r="C58" s="70"/>
      <c r="D58" s="86">
        <f t="shared" si="6"/>
        <v>0</v>
      </c>
      <c r="E58" s="8"/>
      <c r="F58" s="5" t="str">
        <f t="shared" si="4"/>
        <v>OK</v>
      </c>
      <c r="G58" s="73"/>
      <c r="H58" s="73"/>
      <c r="I58" s="73"/>
      <c r="J58" s="73"/>
      <c r="K58" s="73"/>
      <c r="L58" s="73"/>
    </row>
    <row r="59" spans="1:14" ht="15">
      <c r="A59" s="69"/>
      <c r="B59" s="70"/>
      <c r="C59" s="70"/>
      <c r="D59" s="86">
        <f t="shared" si="6"/>
        <v>0</v>
      </c>
      <c r="E59" s="8"/>
      <c r="F59" s="5" t="str">
        <f t="shared" si="4"/>
        <v>OK</v>
      </c>
      <c r="G59" s="73"/>
      <c r="H59" s="73"/>
      <c r="I59" s="73"/>
      <c r="J59" s="73"/>
      <c r="K59" s="73"/>
      <c r="L59" s="73"/>
    </row>
    <row r="60" spans="1:14" ht="13.5" thickBot="1">
      <c r="A60" s="71"/>
      <c r="B60" s="70"/>
      <c r="C60" s="70"/>
      <c r="D60" s="86">
        <f t="shared" si="6"/>
        <v>0</v>
      </c>
      <c r="E60" s="8"/>
      <c r="F60" s="5" t="str">
        <f t="shared" si="4"/>
        <v>OK</v>
      </c>
      <c r="G60" s="73"/>
      <c r="H60" s="73"/>
      <c r="I60" s="73"/>
      <c r="J60" s="73"/>
      <c r="K60" s="73"/>
      <c r="L60" s="73"/>
    </row>
    <row r="61" spans="1:14" ht="15">
      <c r="A61" s="92" t="s">
        <v>166</v>
      </c>
      <c r="B61" s="80">
        <f>SUM(B46:B60)</f>
        <v>0</v>
      </c>
      <c r="C61" s="80">
        <f>SUM(C46:C60)</f>
        <v>0</v>
      </c>
      <c r="D61" s="88">
        <f>SUM(B61:C61)</f>
        <v>0</v>
      </c>
      <c r="E61" s="8"/>
      <c r="F61" s="4"/>
      <c r="G61" s="73"/>
      <c r="H61" s="73"/>
      <c r="I61" s="73"/>
      <c r="J61" s="73"/>
      <c r="K61" s="73"/>
      <c r="L61" s="73"/>
    </row>
    <row r="62" spans="1:14" ht="30.75" thickBot="1">
      <c r="A62" s="93" t="s">
        <v>163</v>
      </c>
      <c r="B62" s="84"/>
      <c r="C62" s="84"/>
      <c r="D62" s="85"/>
      <c r="E62" s="8"/>
      <c r="F62" s="94"/>
      <c r="G62" s="73"/>
      <c r="H62" s="73"/>
      <c r="I62" s="73"/>
      <c r="J62" s="73"/>
      <c r="K62" s="73"/>
      <c r="L62" s="73"/>
      <c r="N62" s="95"/>
    </row>
    <row r="63" spans="1:14" ht="15">
      <c r="A63" s="69"/>
      <c r="B63" s="70"/>
      <c r="C63" s="70"/>
      <c r="D63" s="86">
        <f>SUM(B63:C63)</f>
        <v>0</v>
      </c>
      <c r="E63" s="8"/>
      <c r="F63" s="7" t="str">
        <f t="shared" ref="F63:F77" si="7">IF(AND(B63&gt;0,OR(A63="",B63="")), "Inserire voce di spesa e descrizione","OK")</f>
        <v>OK</v>
      </c>
      <c r="G63" s="73"/>
      <c r="H63" s="73"/>
      <c r="I63" s="73"/>
      <c r="J63" s="73"/>
      <c r="K63" s="73"/>
      <c r="L63" s="73"/>
    </row>
    <row r="64" spans="1:14" ht="15">
      <c r="A64" s="69"/>
      <c r="B64" s="70"/>
      <c r="C64" s="70"/>
      <c r="D64" s="86">
        <f t="shared" ref="D64:D77" si="8">SUM(B64:C64)</f>
        <v>0</v>
      </c>
      <c r="E64" s="8"/>
      <c r="F64" s="7" t="str">
        <f t="shared" si="7"/>
        <v>OK</v>
      </c>
      <c r="G64" s="73"/>
      <c r="H64" s="73"/>
      <c r="I64" s="73"/>
      <c r="J64" s="73"/>
      <c r="K64" s="73"/>
      <c r="L64" s="73"/>
    </row>
    <row r="65" spans="1:12" ht="15">
      <c r="A65" s="69"/>
      <c r="B65" s="70"/>
      <c r="C65" s="70"/>
      <c r="D65" s="86">
        <f t="shared" si="8"/>
        <v>0</v>
      </c>
      <c r="E65" s="8"/>
      <c r="F65" s="7" t="str">
        <f t="shared" si="7"/>
        <v>OK</v>
      </c>
      <c r="G65" s="73"/>
      <c r="H65" s="73"/>
      <c r="I65" s="73"/>
      <c r="J65" s="73"/>
      <c r="K65" s="73"/>
      <c r="L65" s="73"/>
    </row>
    <row r="66" spans="1:12" ht="15">
      <c r="A66" s="69"/>
      <c r="B66" s="70"/>
      <c r="C66" s="70"/>
      <c r="D66" s="86">
        <f t="shared" si="8"/>
        <v>0</v>
      </c>
      <c r="E66" s="8"/>
      <c r="F66" s="7" t="str">
        <f t="shared" si="7"/>
        <v>OK</v>
      </c>
      <c r="G66" s="73"/>
      <c r="H66" s="73"/>
      <c r="I66" s="73"/>
      <c r="J66" s="73"/>
      <c r="K66" s="73"/>
      <c r="L66" s="73"/>
    </row>
    <row r="67" spans="1:12" ht="15">
      <c r="A67" s="69"/>
      <c r="B67" s="70"/>
      <c r="C67" s="70"/>
      <c r="D67" s="86">
        <f t="shared" si="8"/>
        <v>0</v>
      </c>
      <c r="E67" s="8"/>
      <c r="F67" s="7" t="str">
        <f t="shared" si="7"/>
        <v>OK</v>
      </c>
      <c r="G67" s="73"/>
      <c r="H67" s="73"/>
      <c r="I67" s="73"/>
      <c r="J67" s="73"/>
      <c r="K67" s="73"/>
      <c r="L67" s="73"/>
    </row>
    <row r="68" spans="1:12" ht="15">
      <c r="A68" s="69"/>
      <c r="B68" s="70"/>
      <c r="C68" s="70"/>
      <c r="D68" s="86">
        <f t="shared" si="8"/>
        <v>0</v>
      </c>
      <c r="E68" s="8"/>
      <c r="F68" s="7" t="str">
        <f t="shared" si="7"/>
        <v>OK</v>
      </c>
      <c r="G68" s="73"/>
      <c r="H68" s="73"/>
      <c r="I68" s="73"/>
      <c r="J68" s="73"/>
      <c r="K68" s="73"/>
      <c r="L68" s="73"/>
    </row>
    <row r="69" spans="1:12" ht="15">
      <c r="A69" s="69"/>
      <c r="B69" s="70"/>
      <c r="C69" s="70"/>
      <c r="D69" s="86">
        <f t="shared" si="8"/>
        <v>0</v>
      </c>
      <c r="E69" s="8"/>
      <c r="F69" s="7" t="str">
        <f t="shared" si="7"/>
        <v>OK</v>
      </c>
      <c r="G69" s="73"/>
      <c r="H69" s="73"/>
      <c r="I69" s="73"/>
      <c r="J69" s="73"/>
      <c r="K69" s="73"/>
      <c r="L69" s="73"/>
    </row>
    <row r="70" spans="1:12" ht="15">
      <c r="A70" s="69"/>
      <c r="B70" s="70"/>
      <c r="C70" s="70"/>
      <c r="D70" s="86">
        <f t="shared" si="8"/>
        <v>0</v>
      </c>
      <c r="E70" s="8"/>
      <c r="F70" s="7" t="str">
        <f t="shared" si="7"/>
        <v>OK</v>
      </c>
      <c r="G70" s="73"/>
      <c r="H70" s="73"/>
      <c r="I70" s="73"/>
      <c r="J70" s="73"/>
      <c r="K70" s="73"/>
      <c r="L70" s="73"/>
    </row>
    <row r="71" spans="1:12" ht="15">
      <c r="A71" s="69"/>
      <c r="B71" s="70"/>
      <c r="C71" s="70"/>
      <c r="D71" s="86">
        <f t="shared" si="8"/>
        <v>0</v>
      </c>
      <c r="E71" s="8"/>
      <c r="F71" s="7" t="str">
        <f t="shared" si="7"/>
        <v>OK</v>
      </c>
      <c r="G71" s="73"/>
      <c r="H71" s="73"/>
      <c r="I71" s="73"/>
      <c r="J71" s="73"/>
      <c r="K71" s="73"/>
      <c r="L71" s="73"/>
    </row>
    <row r="72" spans="1:12" ht="15">
      <c r="A72" s="69"/>
      <c r="B72" s="70"/>
      <c r="C72" s="70"/>
      <c r="D72" s="86">
        <f t="shared" si="8"/>
        <v>0</v>
      </c>
      <c r="E72" s="8"/>
      <c r="F72" s="7" t="str">
        <f t="shared" si="7"/>
        <v>OK</v>
      </c>
      <c r="G72" s="73"/>
      <c r="H72" s="73"/>
      <c r="I72" s="73"/>
      <c r="J72" s="73"/>
      <c r="K72" s="73"/>
      <c r="L72" s="73"/>
    </row>
    <row r="73" spans="1:12" ht="15">
      <c r="A73" s="69"/>
      <c r="B73" s="70"/>
      <c r="C73" s="70"/>
      <c r="D73" s="86">
        <f t="shared" si="8"/>
        <v>0</v>
      </c>
      <c r="E73" s="8"/>
      <c r="F73" s="7" t="str">
        <f t="shared" si="7"/>
        <v>OK</v>
      </c>
      <c r="G73" s="73"/>
      <c r="H73" s="73"/>
      <c r="I73" s="73"/>
      <c r="J73" s="73"/>
      <c r="K73" s="73"/>
      <c r="L73" s="73"/>
    </row>
    <row r="74" spans="1:12" ht="15">
      <c r="A74" s="69"/>
      <c r="B74" s="70"/>
      <c r="C74" s="70"/>
      <c r="D74" s="86">
        <f t="shared" si="8"/>
        <v>0</v>
      </c>
      <c r="E74" s="8"/>
      <c r="F74" s="7" t="str">
        <f t="shared" si="7"/>
        <v>OK</v>
      </c>
      <c r="G74" s="73"/>
      <c r="H74" s="73"/>
      <c r="I74" s="73"/>
      <c r="J74" s="73"/>
      <c r="K74" s="73"/>
      <c r="L74" s="73"/>
    </row>
    <row r="75" spans="1:12" ht="15">
      <c r="A75" s="69"/>
      <c r="B75" s="70"/>
      <c r="C75" s="70"/>
      <c r="D75" s="86">
        <f t="shared" si="8"/>
        <v>0</v>
      </c>
      <c r="E75" s="8"/>
      <c r="F75" s="7" t="str">
        <f t="shared" si="7"/>
        <v>OK</v>
      </c>
      <c r="G75" s="73"/>
      <c r="H75" s="73"/>
      <c r="I75" s="73"/>
      <c r="J75" s="73"/>
      <c r="K75" s="73"/>
      <c r="L75" s="73"/>
    </row>
    <row r="76" spans="1:12" ht="15">
      <c r="A76" s="69"/>
      <c r="B76" s="70"/>
      <c r="C76" s="70"/>
      <c r="D76" s="86">
        <f t="shared" si="8"/>
        <v>0</v>
      </c>
      <c r="E76" s="8"/>
      <c r="F76" s="7" t="str">
        <f t="shared" si="7"/>
        <v>OK</v>
      </c>
      <c r="G76" s="73"/>
      <c r="H76" s="73"/>
      <c r="I76" s="73"/>
      <c r="J76" s="73"/>
      <c r="K76" s="73"/>
      <c r="L76" s="73"/>
    </row>
    <row r="77" spans="1:12" ht="15">
      <c r="A77" s="69"/>
      <c r="B77" s="70"/>
      <c r="C77" s="70"/>
      <c r="D77" s="86">
        <f t="shared" si="8"/>
        <v>0</v>
      </c>
      <c r="E77" s="8"/>
      <c r="F77" s="10" t="str">
        <f t="shared" si="7"/>
        <v>OK</v>
      </c>
      <c r="G77" s="73"/>
      <c r="H77" s="73"/>
      <c r="I77" s="73"/>
      <c r="J77" s="73"/>
      <c r="K77" s="73"/>
      <c r="L77" s="73"/>
    </row>
    <row r="78" spans="1:12" ht="15.75" thickBot="1">
      <c r="A78" s="92" t="s">
        <v>167</v>
      </c>
      <c r="B78" s="80">
        <f>SUM(B63:B77)</f>
        <v>0</v>
      </c>
      <c r="C78" s="80">
        <f>SUM(C63:C77)</f>
        <v>0</v>
      </c>
      <c r="D78" s="88">
        <f>SUM(B78:C78)</f>
        <v>0</v>
      </c>
      <c r="E78" s="9"/>
      <c r="F78" s="11"/>
      <c r="G78" s="73"/>
      <c r="H78" s="73"/>
      <c r="I78" s="73"/>
      <c r="J78" s="73"/>
      <c r="K78" s="73"/>
      <c r="L78" s="73"/>
    </row>
    <row r="79" spans="1:12" ht="45">
      <c r="A79" s="93" t="s">
        <v>219</v>
      </c>
      <c r="B79" s="84"/>
      <c r="C79" s="84"/>
      <c r="D79" s="85"/>
      <c r="E79" s="240">
        <v>0.05</v>
      </c>
      <c r="F79" s="96"/>
      <c r="G79" s="73"/>
      <c r="H79" s="73"/>
      <c r="I79" s="73"/>
      <c r="J79" s="73"/>
      <c r="K79" s="73"/>
      <c r="L79" s="73"/>
    </row>
    <row r="80" spans="1:12" ht="15">
      <c r="A80" s="69"/>
      <c r="B80" s="70"/>
      <c r="C80" s="70"/>
      <c r="D80" s="86">
        <f t="shared" ref="D80:D94" si="9">SUM(B80:C80)</f>
        <v>0</v>
      </c>
      <c r="E80" s="241"/>
      <c r="F80" s="12" t="str">
        <f>IF(AND(B80&gt;0,OR(A80="",B80="")), "Inserire voce di spesa e descrizione","OK")</f>
        <v>OK</v>
      </c>
      <c r="G80" s="73"/>
      <c r="H80" s="73"/>
      <c r="I80" s="73"/>
      <c r="J80" s="73"/>
      <c r="K80" s="73"/>
      <c r="L80" s="73"/>
    </row>
    <row r="81" spans="1:12" ht="15">
      <c r="A81" s="69"/>
      <c r="B81" s="70"/>
      <c r="C81" s="70"/>
      <c r="D81" s="86">
        <f t="shared" si="9"/>
        <v>0</v>
      </c>
      <c r="E81" s="241"/>
      <c r="F81" s="7" t="str">
        <f t="shared" ref="F81:F94" si="10">IF(AND(B81&gt;0,OR(A81="",B81="")), "Inserire voce di spesa e descrizione","OK")</f>
        <v>OK</v>
      </c>
      <c r="G81" s="73"/>
      <c r="H81" s="73"/>
      <c r="I81" s="73"/>
      <c r="J81" s="73"/>
      <c r="K81" s="73"/>
      <c r="L81" s="73"/>
    </row>
    <row r="82" spans="1:12" ht="15">
      <c r="A82" s="69"/>
      <c r="B82" s="70"/>
      <c r="C82" s="70"/>
      <c r="D82" s="86">
        <f t="shared" si="9"/>
        <v>0</v>
      </c>
      <c r="E82" s="241"/>
      <c r="F82" s="7" t="str">
        <f t="shared" si="10"/>
        <v>OK</v>
      </c>
    </row>
    <row r="83" spans="1:12" ht="15">
      <c r="A83" s="69"/>
      <c r="B83" s="70"/>
      <c r="C83" s="70"/>
      <c r="D83" s="86">
        <f t="shared" si="9"/>
        <v>0</v>
      </c>
      <c r="E83" s="241"/>
      <c r="F83" s="7" t="str">
        <f t="shared" si="10"/>
        <v>OK</v>
      </c>
    </row>
    <row r="84" spans="1:12" ht="15">
      <c r="A84" s="69"/>
      <c r="B84" s="70"/>
      <c r="C84" s="70"/>
      <c r="D84" s="86">
        <f t="shared" si="9"/>
        <v>0</v>
      </c>
      <c r="E84" s="241"/>
      <c r="F84" s="7" t="str">
        <f t="shared" si="10"/>
        <v>OK</v>
      </c>
      <c r="I84" s="97"/>
      <c r="L84" s="95"/>
    </row>
    <row r="85" spans="1:12" ht="15">
      <c r="A85" s="69"/>
      <c r="B85" s="70"/>
      <c r="C85" s="70"/>
      <c r="D85" s="86">
        <f t="shared" si="9"/>
        <v>0</v>
      </c>
      <c r="E85" s="241"/>
      <c r="F85" s="7" t="str">
        <f t="shared" si="10"/>
        <v>OK</v>
      </c>
      <c r="L85" s="95"/>
    </row>
    <row r="86" spans="1:12" ht="15">
      <c r="A86" s="69"/>
      <c r="B86" s="70"/>
      <c r="C86" s="70"/>
      <c r="D86" s="86">
        <f t="shared" si="9"/>
        <v>0</v>
      </c>
      <c r="E86" s="241"/>
      <c r="F86" s="7" t="str">
        <f t="shared" si="10"/>
        <v>OK</v>
      </c>
    </row>
    <row r="87" spans="1:12" ht="15">
      <c r="A87" s="69"/>
      <c r="B87" s="70"/>
      <c r="C87" s="70"/>
      <c r="D87" s="86">
        <f t="shared" si="9"/>
        <v>0</v>
      </c>
      <c r="E87" s="241"/>
      <c r="F87" s="7" t="str">
        <f t="shared" si="10"/>
        <v>OK</v>
      </c>
    </row>
    <row r="88" spans="1:12" ht="15">
      <c r="A88" s="69"/>
      <c r="B88" s="70"/>
      <c r="C88" s="70"/>
      <c r="D88" s="86">
        <f t="shared" si="9"/>
        <v>0</v>
      </c>
      <c r="E88" s="241"/>
      <c r="F88" s="7" t="str">
        <f t="shared" si="10"/>
        <v>OK</v>
      </c>
    </row>
    <row r="89" spans="1:12" ht="15">
      <c r="A89" s="69"/>
      <c r="B89" s="70"/>
      <c r="C89" s="70"/>
      <c r="D89" s="86">
        <f t="shared" si="9"/>
        <v>0</v>
      </c>
      <c r="E89" s="241"/>
      <c r="F89" s="7" t="str">
        <f t="shared" si="10"/>
        <v>OK</v>
      </c>
    </row>
    <row r="90" spans="1:12" ht="15">
      <c r="A90" s="69"/>
      <c r="B90" s="70"/>
      <c r="C90" s="70"/>
      <c r="D90" s="86">
        <f t="shared" si="9"/>
        <v>0</v>
      </c>
      <c r="E90" s="241"/>
      <c r="F90" s="7" t="str">
        <f t="shared" si="10"/>
        <v>OK</v>
      </c>
    </row>
    <row r="91" spans="1:12" ht="15">
      <c r="A91" s="69"/>
      <c r="B91" s="70"/>
      <c r="C91" s="70"/>
      <c r="D91" s="86">
        <f t="shared" si="9"/>
        <v>0</v>
      </c>
      <c r="E91" s="241"/>
      <c r="F91" s="7" t="str">
        <f t="shared" si="10"/>
        <v>OK</v>
      </c>
    </row>
    <row r="92" spans="1:12" ht="15">
      <c r="A92" s="69"/>
      <c r="B92" s="70"/>
      <c r="C92" s="70"/>
      <c r="D92" s="86">
        <f t="shared" si="9"/>
        <v>0</v>
      </c>
      <c r="E92" s="241"/>
      <c r="F92" s="7" t="str">
        <f t="shared" si="10"/>
        <v>OK</v>
      </c>
    </row>
    <row r="93" spans="1:12" ht="15">
      <c r="A93" s="69"/>
      <c r="B93" s="70"/>
      <c r="C93" s="70"/>
      <c r="D93" s="86">
        <f t="shared" si="9"/>
        <v>0</v>
      </c>
      <c r="E93" s="241"/>
      <c r="F93" s="7" t="str">
        <f t="shared" si="10"/>
        <v>OK</v>
      </c>
    </row>
    <row r="94" spans="1:12" ht="15">
      <c r="A94" s="69"/>
      <c r="B94" s="70"/>
      <c r="C94" s="70"/>
      <c r="D94" s="86">
        <f t="shared" si="9"/>
        <v>0</v>
      </c>
      <c r="E94" s="241"/>
      <c r="F94" s="7" t="str">
        <f t="shared" si="10"/>
        <v>OK</v>
      </c>
    </row>
    <row r="95" spans="1:12" ht="15.75" thickBot="1">
      <c r="A95" s="92" t="s">
        <v>168</v>
      </c>
      <c r="B95" s="80">
        <f>SUM(B80:B94)</f>
        <v>0</v>
      </c>
      <c r="C95" s="80">
        <f>SUM(C80:C94)</f>
        <v>0</v>
      </c>
      <c r="D95" s="88">
        <f>SUM(B95:C95)</f>
        <v>0</v>
      </c>
      <c r="E95" s="242"/>
      <c r="F95" s="13" t="str">
        <f>IFERROR(IF(AND($B$4&gt;5000000,B95/$B$4&gt;=E79),"Esubero di spesa",IF(AND(B95&gt;=0,B95&lt;=250000,B95/$B$4&lt;=E79),"OK","Esubero di spesa")),"")</f>
        <v/>
      </c>
      <c r="L95" s="95"/>
    </row>
    <row r="96" spans="1:12" ht="45">
      <c r="A96" s="93" t="s">
        <v>220</v>
      </c>
      <c r="B96" s="84"/>
      <c r="C96" s="84"/>
      <c r="D96" s="85"/>
      <c r="E96" s="240">
        <v>0.03</v>
      </c>
      <c r="F96" s="96"/>
    </row>
    <row r="97" spans="1:10" ht="15">
      <c r="A97" s="69"/>
      <c r="B97" s="70"/>
      <c r="C97" s="70"/>
      <c r="D97" s="86">
        <f>SUM(B97:C97)</f>
        <v>0</v>
      </c>
      <c r="E97" s="241"/>
      <c r="F97" s="7" t="str">
        <f>IF(AND(B97&gt;0,OR(A97="",B97="")), "Inserire voce di spesa e descrizione","OK")</f>
        <v>OK</v>
      </c>
    </row>
    <row r="98" spans="1:10" ht="15">
      <c r="A98" s="69"/>
      <c r="B98" s="70"/>
      <c r="C98" s="70"/>
      <c r="D98" s="86">
        <f t="shared" ref="D98:D111" si="11">SUM(B98:C98)</f>
        <v>0</v>
      </c>
      <c r="E98" s="241"/>
      <c r="F98" s="7" t="str">
        <f t="shared" ref="F98:F111" si="12">IF(AND(B98&gt;0,OR(A98="",B98="")), "Inserire voce di spesa e descrizione","OK")</f>
        <v>OK</v>
      </c>
      <c r="J98" s="95"/>
    </row>
    <row r="99" spans="1:10" ht="15">
      <c r="A99" s="69"/>
      <c r="B99" s="70"/>
      <c r="C99" s="70"/>
      <c r="D99" s="86">
        <f t="shared" si="11"/>
        <v>0</v>
      </c>
      <c r="E99" s="241"/>
      <c r="F99" s="7" t="str">
        <f t="shared" si="12"/>
        <v>OK</v>
      </c>
    </row>
    <row r="100" spans="1:10" ht="15">
      <c r="A100" s="69"/>
      <c r="B100" s="70"/>
      <c r="C100" s="70"/>
      <c r="D100" s="86">
        <f t="shared" si="11"/>
        <v>0</v>
      </c>
      <c r="E100" s="241"/>
      <c r="F100" s="7" t="str">
        <f t="shared" si="12"/>
        <v>OK</v>
      </c>
    </row>
    <row r="101" spans="1:10" ht="15">
      <c r="A101" s="69"/>
      <c r="B101" s="70"/>
      <c r="C101" s="70"/>
      <c r="D101" s="86">
        <f t="shared" si="11"/>
        <v>0</v>
      </c>
      <c r="E101" s="241"/>
      <c r="F101" s="7" t="str">
        <f t="shared" si="12"/>
        <v>OK</v>
      </c>
    </row>
    <row r="102" spans="1:10" ht="15">
      <c r="A102" s="69"/>
      <c r="B102" s="70"/>
      <c r="C102" s="70"/>
      <c r="D102" s="86">
        <f t="shared" si="11"/>
        <v>0</v>
      </c>
      <c r="E102" s="241"/>
      <c r="F102" s="7" t="str">
        <f t="shared" si="12"/>
        <v>OK</v>
      </c>
      <c r="J102" s="95"/>
    </row>
    <row r="103" spans="1:10" ht="15">
      <c r="A103" s="69"/>
      <c r="B103" s="70"/>
      <c r="C103" s="70"/>
      <c r="D103" s="86">
        <f t="shared" si="11"/>
        <v>0</v>
      </c>
      <c r="E103" s="241"/>
      <c r="F103" s="7" t="str">
        <f t="shared" si="12"/>
        <v>OK</v>
      </c>
    </row>
    <row r="104" spans="1:10" ht="15">
      <c r="A104" s="69"/>
      <c r="B104" s="70"/>
      <c r="C104" s="70"/>
      <c r="D104" s="86">
        <f t="shared" si="11"/>
        <v>0</v>
      </c>
      <c r="E104" s="241"/>
      <c r="F104" s="7" t="str">
        <f t="shared" si="12"/>
        <v>OK</v>
      </c>
    </row>
    <row r="105" spans="1:10" ht="15">
      <c r="A105" s="69"/>
      <c r="B105" s="70"/>
      <c r="C105" s="70"/>
      <c r="D105" s="86">
        <f t="shared" si="11"/>
        <v>0</v>
      </c>
      <c r="E105" s="241"/>
      <c r="F105" s="7" t="str">
        <f t="shared" si="12"/>
        <v>OK</v>
      </c>
    </row>
    <row r="106" spans="1:10" ht="15">
      <c r="A106" s="69"/>
      <c r="B106" s="70"/>
      <c r="C106" s="70"/>
      <c r="D106" s="86">
        <f t="shared" si="11"/>
        <v>0</v>
      </c>
      <c r="E106" s="241"/>
      <c r="F106" s="7" t="str">
        <f t="shared" si="12"/>
        <v>OK</v>
      </c>
    </row>
    <row r="107" spans="1:10" ht="15">
      <c r="A107" s="69"/>
      <c r="B107" s="70"/>
      <c r="C107" s="70"/>
      <c r="D107" s="86">
        <f t="shared" si="11"/>
        <v>0</v>
      </c>
      <c r="E107" s="241"/>
      <c r="F107" s="7" t="str">
        <f t="shared" si="12"/>
        <v>OK</v>
      </c>
    </row>
    <row r="108" spans="1:10" ht="15">
      <c r="A108" s="69"/>
      <c r="B108" s="70"/>
      <c r="C108" s="70"/>
      <c r="D108" s="86">
        <f t="shared" si="11"/>
        <v>0</v>
      </c>
      <c r="E108" s="241"/>
      <c r="F108" s="7" t="str">
        <f t="shared" si="12"/>
        <v>OK</v>
      </c>
    </row>
    <row r="109" spans="1:10" ht="15">
      <c r="A109" s="69"/>
      <c r="B109" s="70"/>
      <c r="C109" s="70"/>
      <c r="D109" s="86">
        <f t="shared" si="11"/>
        <v>0</v>
      </c>
      <c r="E109" s="241"/>
      <c r="F109" s="7" t="str">
        <f t="shared" si="12"/>
        <v>OK</v>
      </c>
    </row>
    <row r="110" spans="1:10" ht="15">
      <c r="A110" s="69"/>
      <c r="B110" s="70"/>
      <c r="C110" s="70"/>
      <c r="D110" s="86">
        <f t="shared" si="11"/>
        <v>0</v>
      </c>
      <c r="E110" s="241"/>
      <c r="F110" s="7" t="str">
        <f t="shared" si="12"/>
        <v>OK</v>
      </c>
    </row>
    <row r="111" spans="1:10" ht="15">
      <c r="A111" s="69"/>
      <c r="B111" s="70"/>
      <c r="C111" s="70"/>
      <c r="D111" s="86">
        <f t="shared" si="11"/>
        <v>0</v>
      </c>
      <c r="E111" s="241"/>
      <c r="F111" s="7" t="str">
        <f t="shared" si="12"/>
        <v>OK</v>
      </c>
    </row>
    <row r="112" spans="1:10" ht="15.75" thickBot="1">
      <c r="A112" s="92" t="s">
        <v>169</v>
      </c>
      <c r="B112" s="80">
        <f>SUM(B97:B111)</f>
        <v>0</v>
      </c>
      <c r="C112" s="80">
        <f>SUM(C97:C111)</f>
        <v>0</v>
      </c>
      <c r="D112" s="88">
        <f>SUM(B112:C112)</f>
        <v>0</v>
      </c>
      <c r="E112" s="242"/>
      <c r="F112" s="13" t="str">
        <f>IFERROR(IF(AND($B$4&gt;1667000,B112/$B$4&gt;=E96),"Esubero di spesa",IF(AND(B112&gt;=0,B112&lt;=50000,B112/$B$4&lt;=E96),"OK","Esubero di spesa")),"")</f>
        <v/>
      </c>
    </row>
    <row r="113" spans="1:6" ht="15.75" thickBot="1">
      <c r="A113" s="92" t="s">
        <v>170</v>
      </c>
      <c r="B113" s="80">
        <f>B95+B112</f>
        <v>0</v>
      </c>
      <c r="C113" s="80">
        <f>C95+C112</f>
        <v>0</v>
      </c>
      <c r="D113" s="88">
        <f>D95+D112</f>
        <v>0</v>
      </c>
    </row>
    <row r="114" spans="1:6" ht="15">
      <c r="A114" s="93" t="s">
        <v>221</v>
      </c>
      <c r="B114" s="84"/>
      <c r="C114" s="84"/>
      <c r="D114" s="85"/>
      <c r="E114" s="240">
        <v>0.1</v>
      </c>
      <c r="F114" s="96"/>
    </row>
    <row r="115" spans="1:6" ht="15">
      <c r="A115" s="69"/>
      <c r="B115" s="70"/>
      <c r="C115" s="70"/>
      <c r="D115" s="86">
        <f>SUM(B115:C115)</f>
        <v>0</v>
      </c>
      <c r="E115" s="241"/>
      <c r="F115" s="7" t="str">
        <f>IF(AND(B115&gt;0,OR(A115="",B115="")), "Inserire voce di spesa e descrizione","OK")</f>
        <v>OK</v>
      </c>
    </row>
    <row r="116" spans="1:6" ht="15">
      <c r="A116" s="69"/>
      <c r="B116" s="70"/>
      <c r="C116" s="70"/>
      <c r="D116" s="86">
        <f t="shared" ref="D116:D129" si="13">SUM(B116:C116)</f>
        <v>0</v>
      </c>
      <c r="E116" s="241"/>
      <c r="F116" s="7" t="str">
        <f t="shared" ref="F116:F129" si="14">IF(AND(B116&gt;0,OR(A116="",B116="")), "Inserire voce di spesa e descrizione","OK")</f>
        <v>OK</v>
      </c>
    </row>
    <row r="117" spans="1:6" ht="15">
      <c r="A117" s="69"/>
      <c r="B117" s="70"/>
      <c r="C117" s="70"/>
      <c r="D117" s="86">
        <f t="shared" si="13"/>
        <v>0</v>
      </c>
      <c r="E117" s="241"/>
      <c r="F117" s="7" t="str">
        <f t="shared" si="14"/>
        <v>OK</v>
      </c>
    </row>
    <row r="118" spans="1:6" ht="15">
      <c r="A118" s="69"/>
      <c r="B118" s="70"/>
      <c r="C118" s="70"/>
      <c r="D118" s="86">
        <f t="shared" si="13"/>
        <v>0</v>
      </c>
      <c r="E118" s="241"/>
      <c r="F118" s="7" t="str">
        <f t="shared" si="14"/>
        <v>OK</v>
      </c>
    </row>
    <row r="119" spans="1:6" ht="15">
      <c r="A119" s="69"/>
      <c r="B119" s="70"/>
      <c r="C119" s="70"/>
      <c r="D119" s="86">
        <f t="shared" si="13"/>
        <v>0</v>
      </c>
      <c r="E119" s="241"/>
      <c r="F119" s="7" t="str">
        <f t="shared" si="14"/>
        <v>OK</v>
      </c>
    </row>
    <row r="120" spans="1:6" ht="15">
      <c r="A120" s="69"/>
      <c r="B120" s="70"/>
      <c r="C120" s="70"/>
      <c r="D120" s="86">
        <f t="shared" si="13"/>
        <v>0</v>
      </c>
      <c r="E120" s="241"/>
      <c r="F120" s="7" t="str">
        <f t="shared" si="14"/>
        <v>OK</v>
      </c>
    </row>
    <row r="121" spans="1:6" ht="15">
      <c r="A121" s="69"/>
      <c r="B121" s="70"/>
      <c r="C121" s="70"/>
      <c r="D121" s="86">
        <f t="shared" si="13"/>
        <v>0</v>
      </c>
      <c r="E121" s="241"/>
      <c r="F121" s="7" t="str">
        <f t="shared" si="14"/>
        <v>OK</v>
      </c>
    </row>
    <row r="122" spans="1:6" ht="15">
      <c r="A122" s="69"/>
      <c r="B122" s="70"/>
      <c r="C122" s="70"/>
      <c r="D122" s="86">
        <f t="shared" si="13"/>
        <v>0</v>
      </c>
      <c r="E122" s="241"/>
      <c r="F122" s="7" t="str">
        <f t="shared" si="14"/>
        <v>OK</v>
      </c>
    </row>
    <row r="123" spans="1:6" ht="15">
      <c r="A123" s="69"/>
      <c r="B123" s="70"/>
      <c r="C123" s="70"/>
      <c r="D123" s="86">
        <f t="shared" si="13"/>
        <v>0</v>
      </c>
      <c r="E123" s="241"/>
      <c r="F123" s="7" t="str">
        <f t="shared" si="14"/>
        <v>OK</v>
      </c>
    </row>
    <row r="124" spans="1:6" ht="15">
      <c r="A124" s="69"/>
      <c r="B124" s="70"/>
      <c r="C124" s="70"/>
      <c r="D124" s="86">
        <f t="shared" si="13"/>
        <v>0</v>
      </c>
      <c r="E124" s="241"/>
      <c r="F124" s="7" t="str">
        <f t="shared" si="14"/>
        <v>OK</v>
      </c>
    </row>
    <row r="125" spans="1:6" ht="15">
      <c r="A125" s="69"/>
      <c r="B125" s="70"/>
      <c r="C125" s="70"/>
      <c r="D125" s="86">
        <f t="shared" si="13"/>
        <v>0</v>
      </c>
      <c r="E125" s="241"/>
      <c r="F125" s="7" t="str">
        <f t="shared" si="14"/>
        <v>OK</v>
      </c>
    </row>
    <row r="126" spans="1:6" ht="15">
      <c r="A126" s="69"/>
      <c r="B126" s="70"/>
      <c r="C126" s="70"/>
      <c r="D126" s="86">
        <f t="shared" si="13"/>
        <v>0</v>
      </c>
      <c r="E126" s="241"/>
      <c r="F126" s="7" t="str">
        <f t="shared" si="14"/>
        <v>OK</v>
      </c>
    </row>
    <row r="127" spans="1:6" ht="15">
      <c r="A127" s="69"/>
      <c r="B127" s="70"/>
      <c r="C127" s="70"/>
      <c r="D127" s="86">
        <f t="shared" si="13"/>
        <v>0</v>
      </c>
      <c r="E127" s="241"/>
      <c r="F127" s="7" t="str">
        <f t="shared" si="14"/>
        <v>OK</v>
      </c>
    </row>
    <row r="128" spans="1:6" ht="15">
      <c r="A128" s="69"/>
      <c r="B128" s="70"/>
      <c r="C128" s="70"/>
      <c r="D128" s="86">
        <f t="shared" si="13"/>
        <v>0</v>
      </c>
      <c r="E128" s="241"/>
      <c r="F128" s="7" t="str">
        <f t="shared" si="14"/>
        <v>OK</v>
      </c>
    </row>
    <row r="129" spans="1:6" ht="15">
      <c r="A129" s="69"/>
      <c r="B129" s="70"/>
      <c r="C129" s="70"/>
      <c r="D129" s="86">
        <f t="shared" si="13"/>
        <v>0</v>
      </c>
      <c r="E129" s="241"/>
      <c r="F129" s="7" t="str">
        <f t="shared" si="14"/>
        <v>OK</v>
      </c>
    </row>
    <row r="130" spans="1:6" ht="15.75" thickBot="1">
      <c r="A130" s="92" t="s">
        <v>171</v>
      </c>
      <c r="B130" s="80">
        <f>SUM(B115:B129)</f>
        <v>0</v>
      </c>
      <c r="C130" s="80">
        <f>SUM(C115:C129)</f>
        <v>0</v>
      </c>
      <c r="D130" s="88">
        <f>SUM(B130:C130)</f>
        <v>0</v>
      </c>
      <c r="E130" s="242"/>
      <c r="F130" s="13" t="str">
        <f>IFERROR(IF(AND(B130&gt;=0,B130/$B$4&lt;=E114),"OK","Esubero di spesa"),"")</f>
        <v/>
      </c>
    </row>
  </sheetData>
  <sheetProtection algorithmName="SHA-512" hashValue="6lv8+/A/wlX87M+nu+Lgxwy6QE2SUWo1ZGl/q0D4Wvor1WNoB0tvf7Bh1U7UP0GeQJshwU5Nn7+FxVIL07LTLg==" saltValue="dFCZKwJKPxh/Yi+XVFIkRA==" spinCount="100000" sheet="1" objects="1" scenarios="1"/>
  <mergeCells count="7">
    <mergeCell ref="E114:E130"/>
    <mergeCell ref="E96:E112"/>
    <mergeCell ref="A1:D1"/>
    <mergeCell ref="A2:D2"/>
    <mergeCell ref="E5:E22"/>
    <mergeCell ref="E23:E44"/>
    <mergeCell ref="E79:E95"/>
  </mergeCells>
  <conditionalFormatting sqref="F4">
    <cfRule type="containsText" dxfId="164" priority="50" operator="containsText" text="Il costo totale ammissibile non deve essere inferiore a € 750.000,00 e non deve essere superiore a € 40.000.000,00">
      <formula>NOT(ISERROR(SEARCH("Il costo totale ammissibile non deve essere inferiore a € 750.000,00 e non deve essere superiore a € 40.000.000,00",F4)))</formula>
    </cfRule>
    <cfRule type="containsText" dxfId="163" priority="51" operator="containsText" text="OK">
      <formula>NOT(ISERROR(SEARCH("OK",F4)))</formula>
    </cfRule>
  </conditionalFormatting>
  <conditionalFormatting sqref="F5">
    <cfRule type="containsText" dxfId="162" priority="45" stopIfTrue="1" operator="containsText" text="Esubero di spesa">
      <formula>NOT(ISERROR(SEARCH("Esubero di spesa",F5)))</formula>
    </cfRule>
    <cfRule type="containsText" dxfId="161" priority="46" stopIfTrue="1" operator="containsText" text="Check">
      <formula>NOT(ISERROR(SEARCH("Check",F5)))</formula>
    </cfRule>
    <cfRule type="containsText" dxfId="160" priority="47" stopIfTrue="1" operator="containsText" text="OK">
      <formula>NOT(ISERROR(SEARCH("OK",F5)))</formula>
    </cfRule>
    <cfRule type="containsText" dxfId="159" priority="48" stopIfTrue="1" operator="containsText" text="Check">
      <formula>NOT(ISERROR(SEARCH("Check",F5)))</formula>
    </cfRule>
    <cfRule type="containsText" dxfId="158" priority="49" stopIfTrue="1" operator="containsText" text="OK">
      <formula>NOT(ISERROR(SEARCH("OK",F5)))</formula>
    </cfRule>
  </conditionalFormatting>
  <conditionalFormatting sqref="F6:F21">
    <cfRule type="containsText" dxfId="157" priority="42" stopIfTrue="1" operator="containsText" text="Inserire voce di spesa e descrizione">
      <formula>NOT(ISERROR(SEARCH("Inserire voce di spesa e descrizione",F6)))</formula>
    </cfRule>
    <cfRule type="containsText" dxfId="156" priority="43" stopIfTrue="1" operator="containsText" text="Check">
      <formula>NOT(ISERROR(SEARCH("Check",F6)))</formula>
    </cfRule>
    <cfRule type="containsText" dxfId="155" priority="44" stopIfTrue="1" operator="containsText" text="OK">
      <formula>NOT(ISERROR(SEARCH("OK",F6)))</formula>
    </cfRule>
  </conditionalFormatting>
  <conditionalFormatting sqref="F22">
    <cfRule type="containsText" dxfId="154" priority="37" stopIfTrue="1" operator="containsText" text="Esubero di spesa">
      <formula>NOT(ISERROR(SEARCH("Esubero di spesa",F22)))</formula>
    </cfRule>
    <cfRule type="containsText" dxfId="153" priority="38" stopIfTrue="1" operator="containsText" text="Check">
      <formula>NOT(ISERROR(SEARCH("Check",F22)))</formula>
    </cfRule>
    <cfRule type="containsText" dxfId="152" priority="39" stopIfTrue="1" operator="containsText" text="OK">
      <formula>NOT(ISERROR(SEARCH("OK",F22)))</formula>
    </cfRule>
    <cfRule type="containsText" dxfId="151" priority="40" stopIfTrue="1" operator="containsText" text="Check">
      <formula>NOT(ISERROR(SEARCH("Check",F22)))</formula>
    </cfRule>
    <cfRule type="containsText" dxfId="150" priority="41" stopIfTrue="1" operator="containsText" text="OK">
      <formula>NOT(ISERROR(SEARCH("OK",F22)))</formula>
    </cfRule>
  </conditionalFormatting>
  <conditionalFormatting sqref="F23:F43 F45:F61 F63:F77">
    <cfRule type="containsText" dxfId="149" priority="52" stopIfTrue="1" operator="containsText" text="Inserire voce di spesa e descrizione">
      <formula>NOT(ISERROR(SEARCH("Inserire voce di spesa e descrizione",F23)))</formula>
    </cfRule>
    <cfRule type="containsText" dxfId="148" priority="53" stopIfTrue="1" operator="containsText" text="Check">
      <formula>NOT(ISERROR(SEARCH("Check",F23)))</formula>
    </cfRule>
    <cfRule type="containsText" dxfId="147" priority="54" stopIfTrue="1" operator="containsText" text="OK">
      <formula>NOT(ISERROR(SEARCH("OK",F23)))</formula>
    </cfRule>
  </conditionalFormatting>
  <conditionalFormatting sqref="F44">
    <cfRule type="containsText" dxfId="146" priority="25" stopIfTrue="1" operator="containsText" text="Esubero di spesa">
      <formula>NOT(ISERROR(SEARCH("Esubero di spesa",F44)))</formula>
    </cfRule>
    <cfRule type="containsText" dxfId="145" priority="26" stopIfTrue="1" operator="containsText" text="Check">
      <formula>NOT(ISERROR(SEARCH("Check",F44)))</formula>
    </cfRule>
    <cfRule type="containsText" dxfId="144" priority="27" stopIfTrue="1" operator="containsText" text="OK">
      <formula>NOT(ISERROR(SEARCH("OK",F44)))</formula>
    </cfRule>
    <cfRule type="containsText" dxfId="143" priority="28" stopIfTrue="1" operator="containsText" text="Check">
      <formula>NOT(ISERROR(SEARCH("Check",F44)))</formula>
    </cfRule>
    <cfRule type="containsText" dxfId="142" priority="29" stopIfTrue="1" operator="containsText" text="OK">
      <formula>NOT(ISERROR(SEARCH("OK",F44)))</formula>
    </cfRule>
  </conditionalFormatting>
  <conditionalFormatting sqref="F78">
    <cfRule type="containsText" dxfId="141" priority="30" stopIfTrue="1" operator="containsText" text="Esubero di spesa">
      <formula>NOT(ISERROR(SEARCH("Esubero di spesa",F78)))</formula>
    </cfRule>
    <cfRule type="containsText" dxfId="140" priority="31" stopIfTrue="1" operator="containsText" text="Check">
      <formula>NOT(ISERROR(SEARCH("Check",F78)))</formula>
    </cfRule>
    <cfRule type="containsText" dxfId="139" priority="32" stopIfTrue="1" operator="containsText" text="OK">
      <formula>NOT(ISERROR(SEARCH("OK",F78)))</formula>
    </cfRule>
    <cfRule type="containsText" dxfId="138" priority="33" stopIfTrue="1" operator="containsText" text="Check">
      <formula>NOT(ISERROR(SEARCH("Check",F78)))</formula>
    </cfRule>
    <cfRule type="containsText" dxfId="137" priority="34" stopIfTrue="1" operator="containsText" text="OK">
      <formula>NOT(ISERROR(SEARCH("OK",F78)))</formula>
    </cfRule>
  </conditionalFormatting>
  <conditionalFormatting sqref="F80:F94">
    <cfRule type="containsText" dxfId="136" priority="22" stopIfTrue="1" operator="containsText" text="Inserire voce di spesa e descrizione">
      <formula>NOT(ISERROR(SEARCH("Inserire voce di spesa e descrizione",F80)))</formula>
    </cfRule>
    <cfRule type="containsText" dxfId="135" priority="23" stopIfTrue="1" operator="containsText" text="Check">
      <formula>NOT(ISERROR(SEARCH("Check",F80)))</formula>
    </cfRule>
    <cfRule type="containsText" dxfId="134" priority="24" stopIfTrue="1" operator="containsText" text="OK">
      <formula>NOT(ISERROR(SEARCH("OK",F80)))</formula>
    </cfRule>
  </conditionalFormatting>
  <conditionalFormatting sqref="F95">
    <cfRule type="containsText" dxfId="133" priority="14" stopIfTrue="1" operator="containsText" text="Esubero di spesa">
      <formula>NOT(ISERROR(SEARCH("Esubero di spesa",F95)))</formula>
    </cfRule>
    <cfRule type="containsText" dxfId="132" priority="15" stopIfTrue="1" operator="containsText" text="Check">
      <formula>NOT(ISERROR(SEARCH("Check",F95)))</formula>
    </cfRule>
    <cfRule type="containsText" dxfId="131" priority="16" stopIfTrue="1" operator="containsText" text="OK">
      <formula>NOT(ISERROR(SEARCH("OK",F95)))</formula>
    </cfRule>
    <cfRule type="containsText" dxfId="130" priority="17" stopIfTrue="1" operator="containsText" text="Check">
      <formula>NOT(ISERROR(SEARCH("Check",F95)))</formula>
    </cfRule>
    <cfRule type="containsText" dxfId="129" priority="18" stopIfTrue="1" operator="containsText" text="OK">
      <formula>NOT(ISERROR(SEARCH("OK",F95)))</formula>
    </cfRule>
  </conditionalFormatting>
  <conditionalFormatting sqref="F97:F111">
    <cfRule type="containsText" dxfId="128" priority="19" stopIfTrue="1" operator="containsText" text="Inserire voce di spesa e descrizione">
      <formula>NOT(ISERROR(SEARCH("Inserire voce di spesa e descrizione",F97)))</formula>
    </cfRule>
    <cfRule type="containsText" dxfId="127" priority="20" stopIfTrue="1" operator="containsText" text="Check">
      <formula>NOT(ISERROR(SEARCH("Check",F97)))</formula>
    </cfRule>
    <cfRule type="containsText" dxfId="126" priority="21" stopIfTrue="1" operator="containsText" text="OK">
      <formula>NOT(ISERROR(SEARCH("OK",F97)))</formula>
    </cfRule>
  </conditionalFormatting>
  <conditionalFormatting sqref="F112">
    <cfRule type="containsText" dxfId="125" priority="9" stopIfTrue="1" operator="containsText" text="Esubero di spesa">
      <formula>NOT(ISERROR(SEARCH("Esubero di spesa",F112)))</formula>
    </cfRule>
    <cfRule type="containsText" dxfId="124" priority="10" stopIfTrue="1" operator="containsText" text="Check">
      <formula>NOT(ISERROR(SEARCH("Check",F112)))</formula>
    </cfRule>
    <cfRule type="containsText" dxfId="123" priority="11" stopIfTrue="1" operator="containsText" text="OK">
      <formula>NOT(ISERROR(SEARCH("OK",F112)))</formula>
    </cfRule>
    <cfRule type="containsText" dxfId="122" priority="12" stopIfTrue="1" operator="containsText" text="Check">
      <formula>NOT(ISERROR(SEARCH("Check",F112)))</formula>
    </cfRule>
    <cfRule type="containsText" dxfId="121" priority="13" stopIfTrue="1" operator="containsText" text="OK">
      <formula>NOT(ISERROR(SEARCH("OK",F112)))</formula>
    </cfRule>
  </conditionalFormatting>
  <conditionalFormatting sqref="F115:F129">
    <cfRule type="containsText" dxfId="120" priority="6" stopIfTrue="1" operator="containsText" text="Inserire voce di spesa e descrizione">
      <formula>NOT(ISERROR(SEARCH("Inserire voce di spesa e descrizione",F115)))</formula>
    </cfRule>
    <cfRule type="containsText" dxfId="119" priority="7" stopIfTrue="1" operator="containsText" text="Check">
      <formula>NOT(ISERROR(SEARCH("Check",F115)))</formula>
    </cfRule>
    <cfRule type="containsText" dxfId="118" priority="8" stopIfTrue="1" operator="containsText" text="OK">
      <formula>NOT(ISERROR(SEARCH("OK",F115)))</formula>
    </cfRule>
  </conditionalFormatting>
  <conditionalFormatting sqref="F130">
    <cfRule type="containsText" dxfId="117" priority="1" stopIfTrue="1" operator="containsText" text="Esubero di spesa">
      <formula>NOT(ISERROR(SEARCH("Esubero di spesa",F130)))</formula>
    </cfRule>
    <cfRule type="containsText" dxfId="116" priority="2" stopIfTrue="1" operator="containsText" text="Check">
      <formula>NOT(ISERROR(SEARCH("Check",F130)))</formula>
    </cfRule>
    <cfRule type="containsText" dxfId="115" priority="3" stopIfTrue="1" operator="containsText" text="OK">
      <formula>NOT(ISERROR(SEARCH("OK",F130)))</formula>
    </cfRule>
    <cfRule type="containsText" dxfId="114" priority="4" stopIfTrue="1" operator="containsText" text="Check">
      <formula>NOT(ISERROR(SEARCH("Check",F130)))</formula>
    </cfRule>
    <cfRule type="containsText" dxfId="113" priority="5" stopIfTrue="1" operator="containsText" text="OK">
      <formula>NOT(ISERROR(SEARCH("OK",F130)))</formula>
    </cfRule>
  </conditionalFormatting>
  <printOptions horizontalCentered="1"/>
  <pageMargins left="0.39370078740157483" right="0.19685039370078741" top="0.19685039370078741" bottom="0.19685039370078741" header="0.31496062992125984" footer="0.31496062992125984"/>
  <pageSetup paperSize="9" scale="7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S92"/>
  <sheetViews>
    <sheetView zoomScaleNormal="100" zoomScaleSheetLayoutView="90" workbookViewId="0">
      <selection activeCell="D3" sqref="D3"/>
    </sheetView>
  </sheetViews>
  <sheetFormatPr defaultColWidth="9" defaultRowHeight="12.75"/>
  <cols>
    <col min="1" max="1" width="123.7109375" style="72" bestFit="1" customWidth="1"/>
    <col min="2" max="2" width="12.42578125" style="72" customWidth="1"/>
    <col min="3" max="3" width="8.7109375" style="72" bestFit="1" customWidth="1"/>
    <col min="4" max="4" width="19.5703125" style="169" bestFit="1" customWidth="1"/>
    <col min="5" max="5" width="19.7109375" style="72" customWidth="1"/>
    <col min="6" max="6" width="15.42578125" style="72" bestFit="1" customWidth="1"/>
    <col min="7" max="7" width="7" style="72" customWidth="1"/>
    <col min="8" max="8" width="34.7109375" style="72" customWidth="1"/>
    <col min="9" max="9" width="8.140625" style="74" customWidth="1"/>
    <col min="10" max="10" width="9" style="74"/>
    <col min="11" max="12" width="10.42578125" style="74" bestFit="1" customWidth="1"/>
    <col min="13" max="16384" width="9" style="74"/>
  </cols>
  <sheetData>
    <row r="1" spans="1:19" ht="15.75">
      <c r="A1" s="243" t="s">
        <v>253</v>
      </c>
      <c r="B1" s="243"/>
      <c r="C1" s="243"/>
      <c r="D1" s="243"/>
      <c r="E1" s="243"/>
      <c r="F1" s="243"/>
      <c r="I1" s="73"/>
      <c r="J1" s="73"/>
      <c r="K1" s="73"/>
      <c r="L1" s="73"/>
      <c r="M1" s="73"/>
      <c r="N1" s="73"/>
      <c r="O1" s="73"/>
      <c r="P1" s="73"/>
      <c r="Q1" s="73"/>
      <c r="R1" s="73"/>
      <c r="S1" s="73"/>
    </row>
    <row r="2" spans="1:19" ht="15.75">
      <c r="A2" s="250" t="s">
        <v>0</v>
      </c>
      <c r="B2" s="250"/>
      <c r="C2" s="250"/>
      <c r="D2" s="250"/>
      <c r="E2" s="250"/>
      <c r="F2" s="250"/>
      <c r="I2" s="73"/>
      <c r="J2" s="73"/>
      <c r="K2" s="73"/>
      <c r="L2" s="73"/>
      <c r="M2" s="73"/>
      <c r="N2" s="73"/>
      <c r="O2" s="73"/>
      <c r="P2" s="73"/>
      <c r="Q2" s="73"/>
      <c r="R2" s="73"/>
      <c r="S2" s="73"/>
    </row>
    <row r="3" spans="1:19" ht="77.25" thickBot="1">
      <c r="A3" s="93" t="s">
        <v>1</v>
      </c>
      <c r="B3" s="98"/>
      <c r="C3" s="98"/>
      <c r="D3" s="64" t="s">
        <v>172</v>
      </c>
      <c r="E3" s="99" t="s">
        <v>2</v>
      </c>
      <c r="F3" s="100" t="s">
        <v>3</v>
      </c>
      <c r="H3" s="78">
        <f>D4+'4.Programma di Investimenti L1'!B4</f>
        <v>0</v>
      </c>
      <c r="I3" s="72"/>
      <c r="J3" s="73"/>
      <c r="K3" s="72"/>
      <c r="L3" s="73"/>
      <c r="M3" s="73"/>
      <c r="N3" s="73"/>
      <c r="O3" s="73"/>
      <c r="P3" s="73"/>
      <c r="Q3" s="73"/>
      <c r="R3" s="73"/>
      <c r="S3" s="73"/>
    </row>
    <row r="4" spans="1:19" ht="46.9" customHeight="1" thickBot="1">
      <c r="A4" s="101" t="s">
        <v>4</v>
      </c>
      <c r="B4" s="101"/>
      <c r="C4" s="101"/>
      <c r="D4" s="102">
        <f>D20+D87</f>
        <v>0</v>
      </c>
      <c r="E4" s="102">
        <f t="shared" ref="E4:F4" si="0">E20+E87</f>
        <v>0</v>
      </c>
      <c r="F4" s="102">
        <f t="shared" si="0"/>
        <v>0</v>
      </c>
      <c r="H4" s="82" t="str">
        <f>IF(AND(H3&gt;=500000,D4&lt;=40000000),"OK", "Il costo totale ammissibile non deve essere inferiore a € 500.000,00")</f>
        <v>Il costo totale ammissibile non deve essere inferiore a € 500.000,00</v>
      </c>
      <c r="I4" s="73"/>
      <c r="J4" s="73"/>
      <c r="K4" s="73"/>
      <c r="L4" s="73"/>
      <c r="M4" s="73"/>
      <c r="N4" s="73"/>
      <c r="O4" s="73"/>
      <c r="P4" s="73"/>
      <c r="Q4" s="73"/>
      <c r="R4" s="73"/>
      <c r="S4" s="73"/>
    </row>
    <row r="5" spans="1:19" ht="15">
      <c r="A5" s="103" t="s">
        <v>210</v>
      </c>
      <c r="B5" s="104" t="s">
        <v>187</v>
      </c>
      <c r="C5" s="104" t="s">
        <v>174</v>
      </c>
      <c r="D5" s="105" t="s">
        <v>175</v>
      </c>
      <c r="E5" s="106"/>
      <c r="F5" s="107"/>
      <c r="G5" s="44"/>
      <c r="H5" s="82"/>
      <c r="I5" s="73"/>
      <c r="J5" s="73"/>
      <c r="K5" s="73"/>
      <c r="L5" s="73"/>
      <c r="M5" s="73"/>
      <c r="N5" s="73"/>
      <c r="O5" s="73"/>
      <c r="P5" s="73"/>
      <c r="Q5" s="73"/>
      <c r="R5" s="73"/>
      <c r="S5" s="73"/>
    </row>
    <row r="6" spans="1:19" ht="15">
      <c r="A6" s="108" t="s">
        <v>186</v>
      </c>
      <c r="B6" s="109">
        <v>83</v>
      </c>
      <c r="C6" s="170"/>
      <c r="D6" s="110">
        <f>B6*C6</f>
        <v>0</v>
      </c>
      <c r="E6" s="170"/>
      <c r="F6" s="111">
        <f t="shared" ref="F6" si="1">SUM(D6:E6)</f>
        <v>0</v>
      </c>
      <c r="G6" s="44"/>
      <c r="H6" s="44"/>
      <c r="I6" s="73"/>
      <c r="J6" s="73"/>
      <c r="K6" s="73"/>
      <c r="L6" s="73"/>
      <c r="M6" s="73"/>
      <c r="N6" s="73"/>
      <c r="O6" s="73"/>
      <c r="P6" s="73"/>
      <c r="Q6" s="73"/>
      <c r="R6" s="73"/>
      <c r="S6" s="73"/>
    </row>
    <row r="7" spans="1:19" ht="15">
      <c r="A7" s="108" t="s">
        <v>188</v>
      </c>
      <c r="B7" s="109">
        <v>47</v>
      </c>
      <c r="C7" s="170"/>
      <c r="D7" s="110">
        <f t="shared" ref="D7:D8" si="2">B7*C7</f>
        <v>0</v>
      </c>
      <c r="E7" s="170"/>
      <c r="F7" s="111">
        <f t="shared" ref="F7:F8" si="3">SUM(D7:E7)</f>
        <v>0</v>
      </c>
      <c r="G7" s="44"/>
      <c r="H7" s="44"/>
      <c r="I7" s="73"/>
      <c r="J7" s="73"/>
      <c r="K7" s="73"/>
      <c r="L7" s="73"/>
      <c r="M7" s="73"/>
      <c r="N7" s="73"/>
      <c r="O7" s="73"/>
      <c r="P7" s="73"/>
      <c r="Q7" s="73"/>
      <c r="R7" s="73"/>
      <c r="S7" s="73"/>
    </row>
    <row r="8" spans="1:19" ht="15">
      <c r="A8" s="108" t="s">
        <v>189</v>
      </c>
      <c r="B8" s="109">
        <v>30</v>
      </c>
      <c r="C8" s="170"/>
      <c r="D8" s="110">
        <f t="shared" si="2"/>
        <v>0</v>
      </c>
      <c r="E8" s="170"/>
      <c r="F8" s="111">
        <f t="shared" si="3"/>
        <v>0</v>
      </c>
      <c r="G8" s="44"/>
      <c r="H8" s="44"/>
      <c r="I8" s="73"/>
      <c r="J8" s="73"/>
      <c r="K8" s="73"/>
      <c r="L8" s="73"/>
      <c r="M8" s="73"/>
      <c r="N8" s="73"/>
      <c r="O8" s="73"/>
      <c r="P8" s="73"/>
      <c r="Q8" s="73"/>
      <c r="R8" s="73"/>
      <c r="S8" s="73"/>
    </row>
    <row r="9" spans="1:19" ht="15.75" thickBot="1">
      <c r="A9" s="112" t="s">
        <v>192</v>
      </c>
      <c r="B9" s="113"/>
      <c r="C9" s="114"/>
      <c r="D9" s="115">
        <f>SUM(D6:D8)</f>
        <v>0</v>
      </c>
      <c r="E9" s="116">
        <f>SUM(E6:E8)</f>
        <v>0</v>
      </c>
      <c r="F9" s="117">
        <f>SUM(D9:E9)</f>
        <v>0</v>
      </c>
      <c r="G9" s="44"/>
      <c r="H9" s="44"/>
      <c r="I9" s="73"/>
      <c r="J9" s="73"/>
      <c r="K9" s="73"/>
      <c r="L9" s="73"/>
      <c r="M9" s="73"/>
      <c r="N9" s="73"/>
      <c r="O9" s="73"/>
      <c r="P9" s="73"/>
      <c r="Q9" s="73"/>
      <c r="R9" s="73"/>
      <c r="S9" s="73"/>
    </row>
    <row r="10" spans="1:19" ht="15">
      <c r="A10" s="118" t="s">
        <v>191</v>
      </c>
      <c r="B10" s="119"/>
      <c r="C10" s="119"/>
      <c r="D10" s="120"/>
      <c r="E10" s="120"/>
      <c r="F10" s="121"/>
      <c r="G10" s="44"/>
      <c r="H10" s="44"/>
      <c r="I10" s="73"/>
      <c r="J10" s="73"/>
      <c r="K10" s="73"/>
      <c r="L10" s="73"/>
      <c r="M10" s="73"/>
      <c r="N10" s="73"/>
      <c r="O10" s="73"/>
      <c r="P10" s="73"/>
      <c r="Q10" s="73"/>
      <c r="R10" s="73"/>
      <c r="S10" s="73"/>
    </row>
    <row r="11" spans="1:19" ht="15">
      <c r="A11" s="122" t="s">
        <v>186</v>
      </c>
      <c r="B11" s="123">
        <v>83</v>
      </c>
      <c r="C11" s="170"/>
      <c r="D11" s="124">
        <f>B11*C11</f>
        <v>0</v>
      </c>
      <c r="E11" s="170"/>
      <c r="F11" s="125">
        <f>D11+E11</f>
        <v>0</v>
      </c>
      <c r="G11" s="44"/>
      <c r="H11" s="44"/>
      <c r="I11" s="73"/>
      <c r="J11" s="73"/>
      <c r="K11" s="73"/>
      <c r="L11" s="73"/>
      <c r="M11" s="73"/>
      <c r="N11" s="73"/>
      <c r="O11" s="73"/>
      <c r="P11" s="73"/>
      <c r="Q11" s="73"/>
      <c r="R11" s="73"/>
      <c r="S11" s="73"/>
    </row>
    <row r="12" spans="1:19" ht="15">
      <c r="A12" s="122" t="s">
        <v>188</v>
      </c>
      <c r="B12" s="123">
        <v>47</v>
      </c>
      <c r="C12" s="170"/>
      <c r="D12" s="124">
        <f t="shared" ref="D12:D13" si="4">B12*C12</f>
        <v>0</v>
      </c>
      <c r="E12" s="170"/>
      <c r="F12" s="125">
        <f t="shared" ref="F12:F13" si="5">D12+E12</f>
        <v>0</v>
      </c>
      <c r="G12" s="44"/>
      <c r="H12" s="44"/>
      <c r="I12" s="73"/>
      <c r="J12" s="73"/>
      <c r="K12" s="73"/>
      <c r="L12" s="73"/>
      <c r="M12" s="73"/>
      <c r="N12" s="73"/>
      <c r="O12" s="73"/>
      <c r="P12" s="73"/>
      <c r="Q12" s="73"/>
      <c r="R12" s="73"/>
      <c r="S12" s="73"/>
    </row>
    <row r="13" spans="1:19" ht="15">
      <c r="A13" s="122" t="s">
        <v>189</v>
      </c>
      <c r="B13" s="123">
        <v>30</v>
      </c>
      <c r="C13" s="170"/>
      <c r="D13" s="124">
        <f t="shared" si="4"/>
        <v>0</v>
      </c>
      <c r="E13" s="170"/>
      <c r="F13" s="125">
        <f t="shared" si="5"/>
        <v>0</v>
      </c>
      <c r="G13" s="44"/>
      <c r="H13" s="44"/>
      <c r="I13" s="73"/>
      <c r="J13" s="73"/>
      <c r="K13" s="73"/>
      <c r="L13" s="73"/>
      <c r="M13" s="73"/>
      <c r="N13" s="73"/>
      <c r="O13" s="73"/>
      <c r="P13" s="73"/>
      <c r="Q13" s="73"/>
      <c r="R13" s="73"/>
      <c r="S13" s="73"/>
    </row>
    <row r="14" spans="1:19" ht="15.75" thickBot="1">
      <c r="A14" s="126" t="s">
        <v>193</v>
      </c>
      <c r="B14" s="127"/>
      <c r="C14" s="127"/>
      <c r="D14" s="128">
        <f>SUM(D11:D13)</f>
        <v>0</v>
      </c>
      <c r="E14" s="128">
        <f>SUM(E11:E13)</f>
        <v>0</v>
      </c>
      <c r="F14" s="129">
        <f>SUM(D14:E14)</f>
        <v>0</v>
      </c>
      <c r="G14" s="44"/>
      <c r="H14" s="44"/>
      <c r="I14" s="73"/>
      <c r="J14" s="73"/>
      <c r="K14" s="73"/>
      <c r="L14" s="73"/>
      <c r="M14" s="73"/>
      <c r="N14" s="73"/>
      <c r="O14" s="73"/>
      <c r="P14" s="73"/>
      <c r="Q14" s="73"/>
      <c r="R14" s="73"/>
      <c r="S14" s="73"/>
    </row>
    <row r="15" spans="1:19" ht="15">
      <c r="A15" s="130" t="s">
        <v>199</v>
      </c>
      <c r="B15" s="119"/>
      <c r="C15" s="119"/>
      <c r="D15" s="120"/>
      <c r="E15" s="120"/>
      <c r="F15" s="121"/>
      <c r="G15" s="44"/>
      <c r="H15" s="44"/>
      <c r="I15" s="73"/>
      <c r="J15" s="73"/>
      <c r="K15" s="73"/>
      <c r="L15" s="73"/>
      <c r="M15" s="73"/>
      <c r="N15" s="73"/>
      <c r="O15" s="73"/>
      <c r="P15" s="73"/>
      <c r="Q15" s="73"/>
      <c r="R15" s="73"/>
      <c r="S15" s="73"/>
    </row>
    <row r="16" spans="1:19" ht="15">
      <c r="A16" s="122" t="s">
        <v>186</v>
      </c>
      <c r="B16" s="123">
        <v>83</v>
      </c>
      <c r="C16" s="170"/>
      <c r="D16" s="124">
        <f>B16*C16</f>
        <v>0</v>
      </c>
      <c r="E16" s="170"/>
      <c r="F16" s="125">
        <f>D16+E16</f>
        <v>0</v>
      </c>
      <c r="G16" s="44"/>
      <c r="H16" s="44"/>
      <c r="I16" s="73"/>
      <c r="J16" s="73"/>
      <c r="K16" s="73"/>
      <c r="L16" s="73"/>
      <c r="M16" s="73"/>
      <c r="N16" s="73"/>
      <c r="O16" s="73"/>
      <c r="P16" s="73"/>
      <c r="Q16" s="73"/>
      <c r="R16" s="73"/>
      <c r="S16" s="73"/>
    </row>
    <row r="17" spans="1:19" ht="15">
      <c r="A17" s="122" t="s">
        <v>188</v>
      </c>
      <c r="B17" s="123">
        <v>47</v>
      </c>
      <c r="C17" s="170"/>
      <c r="D17" s="124">
        <f t="shared" ref="D17:D18" si="6">B17*C17</f>
        <v>0</v>
      </c>
      <c r="E17" s="170"/>
      <c r="F17" s="125">
        <f t="shared" ref="F17:F18" si="7">D17+E17</f>
        <v>0</v>
      </c>
      <c r="G17" s="44"/>
      <c r="H17" s="44"/>
      <c r="I17" s="73"/>
      <c r="J17" s="73"/>
      <c r="K17" s="73"/>
      <c r="L17" s="73"/>
      <c r="M17" s="73"/>
      <c r="N17" s="73"/>
      <c r="O17" s="73"/>
      <c r="P17" s="73"/>
      <c r="Q17" s="73"/>
      <c r="R17" s="73"/>
      <c r="S17" s="73"/>
    </row>
    <row r="18" spans="1:19" ht="15">
      <c r="A18" s="122" t="s">
        <v>189</v>
      </c>
      <c r="B18" s="123">
        <v>30</v>
      </c>
      <c r="C18" s="170"/>
      <c r="D18" s="124">
        <f t="shared" si="6"/>
        <v>0</v>
      </c>
      <c r="E18" s="170"/>
      <c r="F18" s="125">
        <f t="shared" si="7"/>
        <v>0</v>
      </c>
      <c r="G18" s="44"/>
      <c r="H18" s="44"/>
      <c r="I18" s="73"/>
      <c r="J18" s="73"/>
      <c r="K18" s="73"/>
      <c r="L18" s="73"/>
      <c r="M18" s="73"/>
      <c r="N18" s="73"/>
      <c r="O18" s="73"/>
      <c r="P18" s="73"/>
      <c r="Q18" s="73"/>
      <c r="R18" s="73"/>
      <c r="S18" s="73"/>
    </row>
    <row r="19" spans="1:19" ht="15.75" thickBot="1">
      <c r="A19" s="131" t="s">
        <v>194</v>
      </c>
      <c r="B19" s="132"/>
      <c r="C19" s="132"/>
      <c r="D19" s="133">
        <f>SUM(D16:D18)</f>
        <v>0</v>
      </c>
      <c r="E19" s="133">
        <f>SUM(E16:E18)</f>
        <v>0</v>
      </c>
      <c r="F19" s="134">
        <f>SUM(F16:F18)</f>
        <v>0</v>
      </c>
      <c r="G19" s="44"/>
      <c r="H19" s="44"/>
      <c r="I19" s="73"/>
      <c r="J19" s="73"/>
      <c r="K19" s="73"/>
      <c r="L19" s="73"/>
      <c r="M19" s="73"/>
      <c r="N19" s="73"/>
      <c r="O19" s="73"/>
      <c r="P19" s="73"/>
      <c r="Q19" s="73"/>
      <c r="R19" s="73"/>
      <c r="S19" s="73"/>
    </row>
    <row r="20" spans="1:19" ht="15">
      <c r="A20" s="135" t="s">
        <v>195</v>
      </c>
      <c r="B20" s="136"/>
      <c r="C20" s="136"/>
      <c r="D20" s="137">
        <f>D9+D14+D19</f>
        <v>0</v>
      </c>
      <c r="E20" s="137">
        <f>E9+E14+E19</f>
        <v>0</v>
      </c>
      <c r="F20" s="138">
        <f>SUM(D20:E20)</f>
        <v>0</v>
      </c>
      <c r="G20" s="44"/>
      <c r="H20" s="44"/>
      <c r="I20" s="73"/>
      <c r="J20" s="73"/>
      <c r="K20" s="73"/>
      <c r="L20" s="73"/>
      <c r="M20" s="73"/>
      <c r="N20" s="73"/>
      <c r="O20" s="73"/>
      <c r="P20" s="73"/>
      <c r="Q20" s="73"/>
      <c r="R20" s="73"/>
      <c r="S20" s="73"/>
    </row>
    <row r="21" spans="1:19" ht="15">
      <c r="A21" s="139" t="s">
        <v>201</v>
      </c>
      <c r="B21" s="140"/>
      <c r="C21" s="140"/>
      <c r="D21" s="110"/>
      <c r="E21" s="110"/>
      <c r="F21" s="141"/>
      <c r="G21" s="251">
        <v>0.4</v>
      </c>
      <c r="H21" s="45"/>
      <c r="I21" s="73"/>
      <c r="J21" s="73"/>
      <c r="K21" s="73"/>
      <c r="L21" s="73"/>
      <c r="M21" s="73"/>
      <c r="N21" s="73"/>
      <c r="O21" s="73"/>
      <c r="P21" s="73"/>
      <c r="Q21" s="73"/>
      <c r="R21" s="73"/>
      <c r="S21" s="73"/>
    </row>
    <row r="22" spans="1:19" ht="15">
      <c r="A22" s="171"/>
      <c r="B22" s="110"/>
      <c r="C22" s="140"/>
      <c r="D22" s="172"/>
      <c r="E22" s="173"/>
      <c r="F22" s="111">
        <f t="shared" ref="F22" si="8">SUM(D22:E22)</f>
        <v>0</v>
      </c>
      <c r="G22" s="252"/>
      <c r="H22" s="45" t="str">
        <f t="shared" ref="H22:H61" si="9">IF(AND(D22&gt;0,OR(A22="",D22="")), "Inserire voce di spesa e descrizione","OK")</f>
        <v>OK</v>
      </c>
      <c r="I22" s="73"/>
      <c r="J22" s="73"/>
      <c r="K22" s="73"/>
      <c r="L22" s="73"/>
      <c r="M22" s="73"/>
      <c r="N22" s="73"/>
      <c r="O22" s="73"/>
      <c r="P22" s="73"/>
      <c r="Q22" s="73"/>
      <c r="R22" s="73"/>
      <c r="S22" s="73"/>
    </row>
    <row r="23" spans="1:19" ht="15">
      <c r="A23" s="171"/>
      <c r="B23" s="110"/>
      <c r="C23" s="140"/>
      <c r="D23" s="172"/>
      <c r="E23" s="173"/>
      <c r="F23" s="111">
        <f t="shared" ref="F23:F28" si="10">SUM(D23:E23)</f>
        <v>0</v>
      </c>
      <c r="G23" s="252"/>
      <c r="H23" s="45" t="str">
        <f t="shared" si="9"/>
        <v>OK</v>
      </c>
      <c r="I23" s="73"/>
      <c r="J23" s="73"/>
      <c r="K23" s="73"/>
      <c r="L23" s="73"/>
      <c r="M23" s="73"/>
      <c r="N23" s="73"/>
      <c r="O23" s="73"/>
      <c r="P23" s="73"/>
      <c r="Q23" s="73"/>
      <c r="R23" s="73"/>
      <c r="S23" s="73"/>
    </row>
    <row r="24" spans="1:19" ht="15">
      <c r="A24" s="171"/>
      <c r="B24" s="110"/>
      <c r="C24" s="140"/>
      <c r="D24" s="172"/>
      <c r="E24" s="173"/>
      <c r="F24" s="111">
        <f t="shared" si="10"/>
        <v>0</v>
      </c>
      <c r="G24" s="252"/>
      <c r="H24" s="45" t="str">
        <f t="shared" si="9"/>
        <v>OK</v>
      </c>
      <c r="I24" s="73"/>
      <c r="J24" s="73"/>
      <c r="K24" s="73"/>
      <c r="L24" s="73"/>
      <c r="M24" s="73"/>
      <c r="N24" s="73"/>
      <c r="O24" s="73"/>
      <c r="P24" s="73"/>
      <c r="Q24" s="73"/>
      <c r="R24" s="73"/>
      <c r="S24" s="73"/>
    </row>
    <row r="25" spans="1:19" ht="15">
      <c r="A25" s="171"/>
      <c r="B25" s="110"/>
      <c r="C25" s="140"/>
      <c r="D25" s="172"/>
      <c r="E25" s="173"/>
      <c r="F25" s="111">
        <f t="shared" si="10"/>
        <v>0</v>
      </c>
      <c r="G25" s="252"/>
      <c r="H25" s="45" t="str">
        <f t="shared" si="9"/>
        <v>OK</v>
      </c>
      <c r="I25" s="73"/>
      <c r="J25" s="73"/>
      <c r="K25" s="73"/>
      <c r="L25" s="73"/>
      <c r="M25" s="73"/>
      <c r="N25" s="73"/>
      <c r="O25" s="73"/>
      <c r="P25" s="73"/>
      <c r="Q25" s="73"/>
      <c r="R25" s="73"/>
      <c r="S25" s="73"/>
    </row>
    <row r="26" spans="1:19" ht="15">
      <c r="A26" s="171"/>
      <c r="B26" s="110"/>
      <c r="C26" s="140"/>
      <c r="D26" s="172"/>
      <c r="E26" s="173"/>
      <c r="F26" s="111">
        <f t="shared" si="10"/>
        <v>0</v>
      </c>
      <c r="G26" s="252"/>
      <c r="H26" s="45" t="str">
        <f t="shared" si="9"/>
        <v>OK</v>
      </c>
      <c r="I26" s="73"/>
      <c r="J26" s="73"/>
      <c r="K26" s="73"/>
      <c r="L26" s="73"/>
      <c r="M26" s="73"/>
      <c r="N26" s="73"/>
      <c r="O26" s="73"/>
      <c r="P26" s="73"/>
      <c r="Q26" s="73"/>
      <c r="R26" s="73"/>
      <c r="S26" s="73"/>
    </row>
    <row r="27" spans="1:19" ht="15">
      <c r="A27" s="171"/>
      <c r="B27" s="110"/>
      <c r="C27" s="140"/>
      <c r="D27" s="172"/>
      <c r="E27" s="173"/>
      <c r="F27" s="111">
        <f t="shared" si="10"/>
        <v>0</v>
      </c>
      <c r="G27" s="252"/>
      <c r="H27" s="45" t="str">
        <f t="shared" si="9"/>
        <v>OK</v>
      </c>
      <c r="I27" s="73"/>
      <c r="J27" s="73"/>
      <c r="K27" s="73"/>
      <c r="L27" s="73"/>
      <c r="M27" s="73"/>
      <c r="N27" s="73"/>
      <c r="O27" s="73"/>
      <c r="P27" s="73"/>
      <c r="Q27" s="73"/>
      <c r="R27" s="73"/>
      <c r="S27" s="73"/>
    </row>
    <row r="28" spans="1:19" ht="15.75" thickBot="1">
      <c r="A28" s="142" t="s">
        <v>176</v>
      </c>
      <c r="B28" s="115"/>
      <c r="C28" s="115"/>
      <c r="D28" s="115">
        <f>SUM(D22:D27)</f>
        <v>0</v>
      </c>
      <c r="E28" s="115">
        <f>SUM(E22:E27)</f>
        <v>0</v>
      </c>
      <c r="F28" s="143">
        <f t="shared" si="10"/>
        <v>0</v>
      </c>
      <c r="G28" s="252"/>
      <c r="H28" s="45"/>
      <c r="I28" s="73"/>
      <c r="J28" s="73"/>
      <c r="K28" s="73"/>
      <c r="L28" s="73"/>
      <c r="M28" s="73"/>
      <c r="N28" s="73"/>
      <c r="O28" s="73"/>
      <c r="P28" s="73"/>
      <c r="Q28" s="73"/>
      <c r="R28" s="73"/>
      <c r="S28" s="73"/>
    </row>
    <row r="29" spans="1:19" ht="15">
      <c r="A29" s="144" t="s">
        <v>202</v>
      </c>
      <c r="B29" s="145"/>
      <c r="C29" s="145"/>
      <c r="D29" s="146"/>
      <c r="E29" s="146"/>
      <c r="F29" s="147"/>
      <c r="G29" s="252"/>
      <c r="H29" s="45"/>
      <c r="I29" s="73"/>
      <c r="J29" s="73"/>
      <c r="K29" s="73"/>
      <c r="L29" s="73"/>
      <c r="M29" s="73"/>
      <c r="N29" s="73"/>
      <c r="O29" s="73"/>
      <c r="P29" s="73"/>
      <c r="Q29" s="73"/>
      <c r="R29" s="73"/>
      <c r="S29" s="73"/>
    </row>
    <row r="30" spans="1:19" ht="15">
      <c r="A30" s="171"/>
      <c r="B30" s="124"/>
      <c r="C30" s="148"/>
      <c r="D30" s="172"/>
      <c r="E30" s="173"/>
      <c r="F30" s="125">
        <f t="shared" ref="F30:F36" si="11">SUM(D30:E30)</f>
        <v>0</v>
      </c>
      <c r="G30" s="252"/>
      <c r="H30" s="45" t="str">
        <f t="shared" ref="H30:H35" si="12">IF(AND(D30&gt;0,OR(A30="",D30="")), "Inserire voce di spesa e descrizione","OK")</f>
        <v>OK</v>
      </c>
      <c r="I30" s="73"/>
      <c r="J30" s="73"/>
      <c r="K30" s="73"/>
      <c r="L30" s="73"/>
      <c r="M30" s="73"/>
      <c r="N30" s="73"/>
      <c r="O30" s="73"/>
      <c r="P30" s="73"/>
      <c r="Q30" s="73"/>
      <c r="R30" s="73"/>
      <c r="S30" s="73"/>
    </row>
    <row r="31" spans="1:19" ht="15">
      <c r="A31" s="171"/>
      <c r="B31" s="124"/>
      <c r="C31" s="148"/>
      <c r="D31" s="174"/>
      <c r="E31" s="173"/>
      <c r="F31" s="125">
        <f t="shared" si="11"/>
        <v>0</v>
      </c>
      <c r="G31" s="252"/>
      <c r="H31" s="45" t="str">
        <f t="shared" si="12"/>
        <v>OK</v>
      </c>
      <c r="I31" s="73"/>
      <c r="J31" s="73"/>
      <c r="K31" s="73"/>
      <c r="L31" s="73"/>
      <c r="M31" s="73"/>
      <c r="N31" s="73"/>
      <c r="O31" s="73"/>
      <c r="P31" s="73"/>
      <c r="Q31" s="73"/>
      <c r="R31" s="73"/>
      <c r="S31" s="73"/>
    </row>
    <row r="32" spans="1:19" ht="15">
      <c r="A32" s="171"/>
      <c r="B32" s="124"/>
      <c r="C32" s="148"/>
      <c r="D32" s="174"/>
      <c r="E32" s="173"/>
      <c r="F32" s="125">
        <f t="shared" si="11"/>
        <v>0</v>
      </c>
      <c r="G32" s="252"/>
      <c r="H32" s="45" t="str">
        <f t="shared" si="12"/>
        <v>OK</v>
      </c>
      <c r="I32" s="73"/>
      <c r="J32" s="73"/>
      <c r="K32" s="73"/>
      <c r="L32" s="73"/>
      <c r="M32" s="73"/>
      <c r="N32" s="73"/>
      <c r="O32" s="73"/>
      <c r="P32" s="73"/>
      <c r="Q32" s="73"/>
      <c r="R32" s="73"/>
      <c r="S32" s="73"/>
    </row>
    <row r="33" spans="1:19" ht="15">
      <c r="A33" s="171"/>
      <c r="B33" s="124"/>
      <c r="C33" s="148"/>
      <c r="D33" s="174"/>
      <c r="E33" s="173"/>
      <c r="F33" s="125">
        <f t="shared" si="11"/>
        <v>0</v>
      </c>
      <c r="G33" s="252"/>
      <c r="H33" s="45" t="str">
        <f t="shared" si="12"/>
        <v>OK</v>
      </c>
      <c r="I33" s="73"/>
      <c r="J33" s="73"/>
      <c r="K33" s="73"/>
      <c r="L33" s="73"/>
      <c r="M33" s="73"/>
      <c r="N33" s="73"/>
      <c r="O33" s="73"/>
      <c r="P33" s="73"/>
      <c r="Q33" s="73"/>
      <c r="R33" s="73"/>
      <c r="S33" s="73"/>
    </row>
    <row r="34" spans="1:19" ht="15">
      <c r="A34" s="171"/>
      <c r="B34" s="124"/>
      <c r="C34" s="148"/>
      <c r="D34" s="174"/>
      <c r="E34" s="173"/>
      <c r="F34" s="125">
        <f t="shared" si="11"/>
        <v>0</v>
      </c>
      <c r="G34" s="252"/>
      <c r="H34" s="45" t="str">
        <f t="shared" si="12"/>
        <v>OK</v>
      </c>
      <c r="I34" s="73"/>
      <c r="J34" s="73"/>
      <c r="K34" s="73"/>
      <c r="L34" s="73"/>
      <c r="M34" s="73"/>
      <c r="N34" s="73"/>
      <c r="O34" s="73"/>
      <c r="P34" s="73"/>
      <c r="Q34" s="73"/>
      <c r="R34" s="73"/>
      <c r="S34" s="73"/>
    </row>
    <row r="35" spans="1:19" ht="15">
      <c r="A35" s="171"/>
      <c r="B35" s="124"/>
      <c r="C35" s="148"/>
      <c r="D35" s="174"/>
      <c r="E35" s="173"/>
      <c r="F35" s="125">
        <f t="shared" si="11"/>
        <v>0</v>
      </c>
      <c r="G35" s="252"/>
      <c r="H35" s="45" t="str">
        <f t="shared" si="12"/>
        <v>OK</v>
      </c>
      <c r="I35" s="73"/>
      <c r="J35" s="73"/>
      <c r="K35" s="73"/>
      <c r="L35" s="73"/>
      <c r="M35" s="73"/>
      <c r="N35" s="73"/>
      <c r="O35" s="73"/>
      <c r="P35" s="73"/>
      <c r="Q35" s="73"/>
      <c r="R35" s="73"/>
      <c r="S35" s="73"/>
    </row>
    <row r="36" spans="1:19" ht="15.75" thickBot="1">
      <c r="A36" s="149" t="s">
        <v>176</v>
      </c>
      <c r="B36" s="128"/>
      <c r="C36" s="128"/>
      <c r="D36" s="128">
        <f>SUM(D30:D35)</f>
        <v>0</v>
      </c>
      <c r="E36" s="128">
        <f>SUM(E30:E35)</f>
        <v>0</v>
      </c>
      <c r="F36" s="125">
        <f t="shared" si="11"/>
        <v>0</v>
      </c>
      <c r="G36" s="252"/>
      <c r="H36" s="45"/>
      <c r="I36" s="73"/>
      <c r="J36" s="73"/>
      <c r="K36" s="73"/>
      <c r="L36" s="73"/>
      <c r="M36" s="73"/>
      <c r="N36" s="73"/>
      <c r="O36" s="73"/>
      <c r="P36" s="73"/>
      <c r="Q36" s="73"/>
      <c r="R36" s="73"/>
      <c r="S36" s="73"/>
    </row>
    <row r="37" spans="1:19" ht="15">
      <c r="A37" s="144" t="s">
        <v>203</v>
      </c>
      <c r="B37" s="145" t="str">
        <f>IF('1. Anagrafica'!A22='1. Anagrafica'!AG11,"","RI")</f>
        <v/>
      </c>
      <c r="C37" s="145"/>
      <c r="D37" s="146"/>
      <c r="E37" s="146"/>
      <c r="F37" s="147"/>
      <c r="G37" s="252"/>
      <c r="H37" s="45"/>
      <c r="I37" s="73"/>
      <c r="J37" s="73"/>
      <c r="K37" s="73"/>
      <c r="L37" s="73"/>
      <c r="M37" s="73"/>
      <c r="N37" s="73"/>
      <c r="O37" s="73"/>
      <c r="P37" s="73"/>
      <c r="Q37" s="73"/>
      <c r="R37" s="73"/>
      <c r="S37" s="73"/>
    </row>
    <row r="38" spans="1:19" ht="15">
      <c r="A38" s="171"/>
      <c r="B38" s="124"/>
      <c r="C38" s="148"/>
      <c r="D38" s="172"/>
      <c r="E38" s="173"/>
      <c r="F38" s="125">
        <f>SUM(D38:E38)</f>
        <v>0</v>
      </c>
      <c r="G38" s="252"/>
      <c r="H38" s="45" t="str">
        <f t="shared" ref="H38:H43" si="13">IF(AND(D38&gt;0,OR(A38="",D38="")), "Inserire voce di spesa e descrizione","OK")</f>
        <v>OK</v>
      </c>
      <c r="I38" s="73"/>
      <c r="J38" s="73"/>
      <c r="K38" s="73"/>
      <c r="L38" s="73"/>
      <c r="M38" s="73"/>
      <c r="N38" s="73"/>
      <c r="O38" s="73"/>
      <c r="P38" s="73"/>
      <c r="Q38" s="73"/>
      <c r="R38" s="73"/>
      <c r="S38" s="73"/>
    </row>
    <row r="39" spans="1:19" ht="15">
      <c r="A39" s="171"/>
      <c r="B39" s="124"/>
      <c r="C39" s="148"/>
      <c r="D39" s="174"/>
      <c r="E39" s="173"/>
      <c r="F39" s="125">
        <f t="shared" ref="F39:F44" si="14">SUM(D39:E39)</f>
        <v>0</v>
      </c>
      <c r="G39" s="252"/>
      <c r="H39" s="45" t="str">
        <f t="shared" si="13"/>
        <v>OK</v>
      </c>
      <c r="I39" s="73"/>
      <c r="J39" s="73"/>
      <c r="K39" s="73"/>
      <c r="L39" s="73"/>
      <c r="M39" s="73"/>
      <c r="N39" s="73"/>
      <c r="O39" s="73"/>
      <c r="P39" s="73"/>
      <c r="Q39" s="73"/>
      <c r="R39" s="73"/>
      <c r="S39" s="73"/>
    </row>
    <row r="40" spans="1:19" ht="15">
      <c r="A40" s="171"/>
      <c r="B40" s="124"/>
      <c r="C40" s="148"/>
      <c r="D40" s="174"/>
      <c r="E40" s="173"/>
      <c r="F40" s="125">
        <f t="shared" si="14"/>
        <v>0</v>
      </c>
      <c r="G40" s="252"/>
      <c r="H40" s="45" t="str">
        <f t="shared" si="13"/>
        <v>OK</v>
      </c>
      <c r="I40" s="73"/>
      <c r="J40" s="73"/>
      <c r="K40" s="73"/>
      <c r="L40" s="73"/>
      <c r="M40" s="73"/>
      <c r="N40" s="73"/>
      <c r="O40" s="73"/>
      <c r="P40" s="73"/>
      <c r="Q40" s="73"/>
      <c r="R40" s="73"/>
      <c r="S40" s="73"/>
    </row>
    <row r="41" spans="1:19" ht="15">
      <c r="A41" s="171"/>
      <c r="B41" s="124"/>
      <c r="C41" s="148"/>
      <c r="D41" s="174"/>
      <c r="E41" s="173"/>
      <c r="F41" s="125">
        <f t="shared" si="14"/>
        <v>0</v>
      </c>
      <c r="G41" s="252"/>
      <c r="H41" s="45" t="str">
        <f t="shared" si="13"/>
        <v>OK</v>
      </c>
      <c r="I41" s="73"/>
      <c r="J41" s="73"/>
      <c r="K41" s="73"/>
      <c r="L41" s="73"/>
      <c r="M41" s="73"/>
      <c r="N41" s="73"/>
      <c r="O41" s="73"/>
      <c r="P41" s="73"/>
      <c r="Q41" s="73"/>
      <c r="R41" s="73"/>
      <c r="S41" s="73"/>
    </row>
    <row r="42" spans="1:19" ht="15">
      <c r="A42" s="171"/>
      <c r="B42" s="124"/>
      <c r="C42" s="148"/>
      <c r="D42" s="174"/>
      <c r="E42" s="173"/>
      <c r="F42" s="125">
        <f t="shared" si="14"/>
        <v>0</v>
      </c>
      <c r="G42" s="252"/>
      <c r="H42" s="45" t="str">
        <f t="shared" si="13"/>
        <v>OK</v>
      </c>
      <c r="I42" s="73"/>
      <c r="J42" s="73"/>
      <c r="K42" s="73"/>
      <c r="L42" s="73"/>
      <c r="M42" s="73"/>
      <c r="N42" s="73"/>
      <c r="O42" s="73"/>
      <c r="P42" s="73"/>
      <c r="Q42" s="73"/>
      <c r="R42" s="73"/>
      <c r="S42" s="73"/>
    </row>
    <row r="43" spans="1:19" ht="15">
      <c r="A43" s="171"/>
      <c r="B43" s="124"/>
      <c r="C43" s="148"/>
      <c r="D43" s="174"/>
      <c r="E43" s="173"/>
      <c r="F43" s="125">
        <f t="shared" si="14"/>
        <v>0</v>
      </c>
      <c r="G43" s="252"/>
      <c r="H43" s="45" t="str">
        <f t="shared" si="13"/>
        <v>OK</v>
      </c>
      <c r="I43" s="73"/>
      <c r="J43" s="73"/>
      <c r="K43" s="73"/>
      <c r="L43" s="73"/>
      <c r="M43" s="73"/>
      <c r="N43" s="73"/>
      <c r="O43" s="73"/>
      <c r="P43" s="73"/>
      <c r="Q43" s="73"/>
      <c r="R43" s="73"/>
      <c r="S43" s="73"/>
    </row>
    <row r="44" spans="1:19" ht="15.75" thickBot="1">
      <c r="A44" s="149" t="s">
        <v>176</v>
      </c>
      <c r="B44" s="128"/>
      <c r="C44" s="128"/>
      <c r="D44" s="128">
        <f>SUM(D38:D43)</f>
        <v>0</v>
      </c>
      <c r="E44" s="128">
        <f>SUM(E38:E43)</f>
        <v>0</v>
      </c>
      <c r="F44" s="125">
        <f t="shared" si="14"/>
        <v>0</v>
      </c>
      <c r="G44" s="252"/>
      <c r="H44" s="45"/>
      <c r="I44" s="73"/>
      <c r="J44" s="73"/>
      <c r="K44" s="73"/>
      <c r="L44" s="73"/>
      <c r="M44" s="73"/>
      <c r="N44" s="73"/>
      <c r="O44" s="73"/>
      <c r="P44" s="73"/>
      <c r="Q44" s="73"/>
      <c r="R44" s="73"/>
      <c r="S44" s="73"/>
    </row>
    <row r="45" spans="1:19" ht="30" customHeight="1">
      <c r="A45" s="150" t="s">
        <v>204</v>
      </c>
      <c r="B45" s="104"/>
      <c r="C45" s="104"/>
      <c r="D45" s="151"/>
      <c r="E45" s="151"/>
      <c r="F45" s="152"/>
      <c r="G45" s="252"/>
      <c r="H45" s="45"/>
      <c r="I45" s="73"/>
      <c r="J45" s="73"/>
      <c r="K45" s="73"/>
      <c r="L45" s="73"/>
      <c r="M45" s="73"/>
      <c r="N45" s="73"/>
      <c r="O45" s="73"/>
      <c r="P45" s="73"/>
      <c r="Q45" s="73"/>
      <c r="R45" s="73"/>
      <c r="S45" s="73"/>
    </row>
    <row r="46" spans="1:19" ht="15">
      <c r="A46" s="171"/>
      <c r="B46" s="110"/>
      <c r="C46" s="153"/>
      <c r="D46" s="172"/>
      <c r="E46" s="176"/>
      <c r="F46" s="111">
        <f t="shared" ref="F46:F49" si="15">SUM(D46:E46)</f>
        <v>0</v>
      </c>
      <c r="G46" s="252"/>
      <c r="H46" s="45" t="str">
        <f t="shared" si="9"/>
        <v>OK</v>
      </c>
      <c r="I46" s="73"/>
      <c r="J46" s="73"/>
      <c r="K46" s="73"/>
      <c r="L46" s="73"/>
      <c r="M46" s="73"/>
      <c r="N46" s="73"/>
      <c r="O46" s="73"/>
      <c r="P46" s="73"/>
      <c r="Q46" s="73"/>
      <c r="R46" s="73"/>
      <c r="S46" s="73"/>
    </row>
    <row r="47" spans="1:19" ht="15">
      <c r="A47" s="171"/>
      <c r="B47" s="110"/>
      <c r="C47" s="153"/>
      <c r="D47" s="176"/>
      <c r="E47" s="176"/>
      <c r="F47" s="111">
        <f t="shared" si="15"/>
        <v>0</v>
      </c>
      <c r="G47" s="252"/>
      <c r="H47" s="45" t="str">
        <f t="shared" si="9"/>
        <v>OK</v>
      </c>
      <c r="I47" s="73"/>
      <c r="J47" s="73"/>
      <c r="K47" s="73"/>
      <c r="L47" s="73"/>
      <c r="M47" s="73"/>
      <c r="N47" s="73"/>
      <c r="O47" s="73"/>
      <c r="P47" s="73"/>
      <c r="Q47" s="73"/>
      <c r="R47" s="73"/>
      <c r="S47" s="73"/>
    </row>
    <row r="48" spans="1:19" ht="15">
      <c r="A48" s="171"/>
      <c r="B48" s="110"/>
      <c r="C48" s="153"/>
      <c r="D48" s="176"/>
      <c r="E48" s="176"/>
      <c r="F48" s="111">
        <f t="shared" si="15"/>
        <v>0</v>
      </c>
      <c r="G48" s="252"/>
      <c r="H48" s="45" t="str">
        <f t="shared" si="9"/>
        <v>OK</v>
      </c>
      <c r="I48" s="73"/>
      <c r="J48" s="73"/>
      <c r="K48" s="73"/>
      <c r="L48" s="73"/>
      <c r="M48" s="73"/>
      <c r="N48" s="73"/>
      <c r="O48" s="73"/>
      <c r="P48" s="73"/>
      <c r="Q48" s="73"/>
      <c r="R48" s="73"/>
      <c r="S48" s="73"/>
    </row>
    <row r="49" spans="1:19" ht="15">
      <c r="A49" s="175"/>
      <c r="B49" s="110"/>
      <c r="C49" s="153"/>
      <c r="D49" s="176"/>
      <c r="E49" s="176"/>
      <c r="F49" s="111">
        <f t="shared" si="15"/>
        <v>0</v>
      </c>
      <c r="G49" s="252"/>
      <c r="H49" s="45" t="str">
        <f t="shared" si="9"/>
        <v>OK</v>
      </c>
      <c r="I49" s="73"/>
      <c r="J49" s="73"/>
      <c r="K49" s="73"/>
      <c r="L49" s="73"/>
      <c r="M49" s="73"/>
      <c r="N49" s="73"/>
      <c r="O49" s="73"/>
      <c r="P49" s="73"/>
      <c r="Q49" s="73"/>
      <c r="R49" s="73"/>
      <c r="S49" s="73"/>
    </row>
    <row r="50" spans="1:19" ht="15.75" thickBot="1">
      <c r="A50" s="142" t="s">
        <v>177</v>
      </c>
      <c r="B50" s="115"/>
      <c r="C50" s="115"/>
      <c r="D50" s="115">
        <f>SUM(D46:D49)</f>
        <v>0</v>
      </c>
      <c r="E50" s="115">
        <f>SUM(E46:E49)</f>
        <v>0</v>
      </c>
      <c r="F50" s="143">
        <f>SUM(D50:E50)</f>
        <v>0</v>
      </c>
      <c r="G50" s="252"/>
      <c r="H50" s="45"/>
      <c r="I50" s="73"/>
      <c r="J50" s="73"/>
      <c r="K50" s="73"/>
      <c r="L50" s="73"/>
      <c r="M50" s="73"/>
      <c r="N50" s="73"/>
      <c r="O50" s="73"/>
      <c r="P50" s="73"/>
      <c r="Q50" s="73"/>
      <c r="R50" s="73"/>
      <c r="S50" s="73"/>
    </row>
    <row r="51" spans="1:19" ht="30">
      <c r="A51" s="154" t="s">
        <v>205</v>
      </c>
      <c r="B51" s="155"/>
      <c r="C51" s="156"/>
      <c r="D51" s="157"/>
      <c r="E51" s="157"/>
      <c r="F51" s="158"/>
      <c r="G51" s="252"/>
      <c r="H51" s="45"/>
      <c r="I51" s="73"/>
      <c r="J51" s="73"/>
      <c r="K51" s="73"/>
      <c r="L51" s="73"/>
      <c r="M51" s="73"/>
      <c r="N51" s="73"/>
      <c r="O51" s="73"/>
      <c r="P51" s="73"/>
      <c r="Q51" s="73"/>
      <c r="R51" s="73"/>
      <c r="S51" s="73"/>
    </row>
    <row r="52" spans="1:19" ht="15">
      <c r="A52" s="171"/>
      <c r="B52" s="124"/>
      <c r="C52" s="148"/>
      <c r="D52" s="174"/>
      <c r="E52" s="174"/>
      <c r="F52" s="125">
        <f>D52+E52</f>
        <v>0</v>
      </c>
      <c r="G52" s="252"/>
      <c r="H52" s="45" t="str">
        <f t="shared" si="9"/>
        <v>OK</v>
      </c>
      <c r="I52" s="73"/>
      <c r="J52" s="73"/>
      <c r="K52" s="73"/>
      <c r="L52" s="73"/>
      <c r="M52" s="73"/>
      <c r="N52" s="73"/>
      <c r="O52" s="73"/>
      <c r="P52" s="73"/>
      <c r="Q52" s="73"/>
      <c r="R52" s="73"/>
      <c r="S52" s="73"/>
    </row>
    <row r="53" spans="1:19" ht="15">
      <c r="A53" s="171"/>
      <c r="B53" s="124"/>
      <c r="C53" s="148"/>
      <c r="D53" s="174"/>
      <c r="E53" s="174"/>
      <c r="F53" s="125">
        <f t="shared" ref="F53:F55" si="16">D53+E53</f>
        <v>0</v>
      </c>
      <c r="G53" s="252"/>
      <c r="H53" s="45" t="str">
        <f t="shared" si="9"/>
        <v>OK</v>
      </c>
      <c r="I53" s="73"/>
      <c r="J53" s="73"/>
      <c r="K53" s="73"/>
      <c r="L53" s="73"/>
      <c r="M53" s="73"/>
      <c r="N53" s="73"/>
      <c r="O53" s="73"/>
      <c r="P53" s="73"/>
      <c r="Q53" s="73"/>
      <c r="R53" s="73"/>
      <c r="S53" s="73"/>
    </row>
    <row r="54" spans="1:19" ht="15">
      <c r="A54" s="171"/>
      <c r="B54" s="124"/>
      <c r="C54" s="148"/>
      <c r="D54" s="174"/>
      <c r="E54" s="174"/>
      <c r="F54" s="125">
        <f t="shared" si="16"/>
        <v>0</v>
      </c>
      <c r="G54" s="252"/>
      <c r="H54" s="45" t="str">
        <f t="shared" si="9"/>
        <v>OK</v>
      </c>
      <c r="I54" s="73"/>
      <c r="J54" s="73"/>
      <c r="K54" s="73"/>
      <c r="L54" s="73"/>
      <c r="M54" s="73"/>
      <c r="N54" s="73"/>
      <c r="O54" s="73"/>
      <c r="P54" s="73"/>
      <c r="Q54" s="73"/>
      <c r="R54" s="73"/>
      <c r="S54" s="73"/>
    </row>
    <row r="55" spans="1:19" ht="15">
      <c r="A55" s="171"/>
      <c r="B55" s="124"/>
      <c r="C55" s="148"/>
      <c r="D55" s="174"/>
      <c r="E55" s="174"/>
      <c r="F55" s="125">
        <f t="shared" si="16"/>
        <v>0</v>
      </c>
      <c r="G55" s="252"/>
      <c r="H55" s="45" t="str">
        <f t="shared" si="9"/>
        <v>OK</v>
      </c>
      <c r="I55" s="73"/>
      <c r="J55" s="73"/>
      <c r="K55" s="73"/>
      <c r="L55" s="73"/>
      <c r="M55" s="73"/>
      <c r="N55" s="73"/>
      <c r="O55" s="73"/>
      <c r="P55" s="73"/>
      <c r="Q55" s="73"/>
      <c r="R55" s="73"/>
      <c r="S55" s="73"/>
    </row>
    <row r="56" spans="1:19" ht="15.75" thickBot="1">
      <c r="A56" s="149" t="s">
        <v>198</v>
      </c>
      <c r="B56" s="128"/>
      <c r="C56" s="128"/>
      <c r="D56" s="128">
        <f>SUM(D52:D55)</f>
        <v>0</v>
      </c>
      <c r="E56" s="128">
        <f>SUM(E52:E55)</f>
        <v>0</v>
      </c>
      <c r="F56" s="128">
        <f>SUM(F52:F55)</f>
        <v>0</v>
      </c>
      <c r="G56" s="252"/>
      <c r="H56" s="45"/>
      <c r="I56" s="73"/>
      <c r="J56" s="73"/>
      <c r="K56" s="73"/>
      <c r="L56" s="73"/>
      <c r="M56" s="73"/>
      <c r="N56" s="73"/>
      <c r="O56" s="73"/>
      <c r="P56" s="73"/>
      <c r="Q56" s="73"/>
      <c r="R56" s="73"/>
      <c r="S56" s="73"/>
    </row>
    <row r="57" spans="1:19" ht="30">
      <c r="A57" s="154" t="s">
        <v>206</v>
      </c>
      <c r="B57" s="155"/>
      <c r="C57" s="156"/>
      <c r="D57" s="157"/>
      <c r="E57" s="157"/>
      <c r="F57" s="158"/>
      <c r="G57" s="252"/>
      <c r="H57" s="45"/>
      <c r="I57" s="73"/>
      <c r="J57" s="73"/>
      <c r="K57" s="73"/>
      <c r="L57" s="73"/>
      <c r="M57" s="73"/>
      <c r="N57" s="73"/>
      <c r="O57" s="73"/>
      <c r="P57" s="73"/>
      <c r="Q57" s="73"/>
      <c r="R57" s="73"/>
      <c r="S57" s="73"/>
    </row>
    <row r="58" spans="1:19" ht="15">
      <c r="A58" s="171"/>
      <c r="B58" s="124"/>
      <c r="C58" s="148"/>
      <c r="D58" s="174"/>
      <c r="E58" s="174"/>
      <c r="F58" s="125">
        <f>D58+E58</f>
        <v>0</v>
      </c>
      <c r="G58" s="252"/>
      <c r="H58" s="45" t="str">
        <f t="shared" si="9"/>
        <v>OK</v>
      </c>
      <c r="I58" s="73"/>
      <c r="J58" s="73"/>
      <c r="K58" s="73"/>
      <c r="L58" s="73"/>
      <c r="M58" s="73"/>
      <c r="N58" s="73"/>
      <c r="O58" s="73"/>
      <c r="P58" s="73"/>
      <c r="Q58" s="73"/>
      <c r="R58" s="73"/>
      <c r="S58" s="73"/>
    </row>
    <row r="59" spans="1:19" ht="15">
      <c r="A59" s="171"/>
      <c r="B59" s="124"/>
      <c r="C59" s="148"/>
      <c r="D59" s="174"/>
      <c r="E59" s="174"/>
      <c r="F59" s="125">
        <f t="shared" ref="F59:F62" si="17">D59+E59</f>
        <v>0</v>
      </c>
      <c r="G59" s="252"/>
      <c r="H59" s="45" t="str">
        <f t="shared" si="9"/>
        <v>OK</v>
      </c>
      <c r="I59" s="73"/>
      <c r="J59" s="73"/>
      <c r="K59" s="73"/>
      <c r="L59" s="73"/>
      <c r="M59" s="73"/>
      <c r="N59" s="73"/>
      <c r="O59" s="73"/>
      <c r="P59" s="73"/>
      <c r="Q59" s="73"/>
      <c r="R59" s="73"/>
      <c r="S59" s="73"/>
    </row>
    <row r="60" spans="1:19" ht="15">
      <c r="A60" s="171"/>
      <c r="B60" s="124"/>
      <c r="C60" s="148"/>
      <c r="D60" s="174"/>
      <c r="E60" s="174"/>
      <c r="F60" s="125">
        <f t="shared" si="17"/>
        <v>0</v>
      </c>
      <c r="G60" s="252"/>
      <c r="H60" s="45" t="str">
        <f t="shared" si="9"/>
        <v>OK</v>
      </c>
      <c r="I60" s="73"/>
      <c r="J60" s="73"/>
      <c r="K60" s="73"/>
      <c r="L60" s="73"/>
      <c r="M60" s="73"/>
      <c r="N60" s="73"/>
      <c r="O60" s="73"/>
      <c r="P60" s="73"/>
      <c r="Q60" s="73"/>
      <c r="R60" s="73"/>
      <c r="S60" s="73"/>
    </row>
    <row r="61" spans="1:19" ht="15">
      <c r="A61" s="171"/>
      <c r="B61" s="124"/>
      <c r="C61" s="148"/>
      <c r="D61" s="174"/>
      <c r="E61" s="174"/>
      <c r="F61" s="125">
        <f t="shared" si="17"/>
        <v>0</v>
      </c>
      <c r="G61" s="252"/>
      <c r="H61" s="45" t="str">
        <f t="shared" si="9"/>
        <v>OK</v>
      </c>
      <c r="I61" s="73"/>
      <c r="J61" s="73"/>
      <c r="K61" s="73"/>
      <c r="L61" s="73"/>
      <c r="M61" s="73"/>
      <c r="N61" s="73"/>
      <c r="O61" s="73"/>
      <c r="P61" s="73"/>
      <c r="Q61" s="73"/>
      <c r="R61" s="73"/>
      <c r="S61" s="73"/>
    </row>
    <row r="62" spans="1:19" ht="15.75" thickBot="1">
      <c r="A62" s="149" t="s">
        <v>198</v>
      </c>
      <c r="B62" s="128"/>
      <c r="C62" s="128"/>
      <c r="D62" s="128">
        <f>SUM(D58:D61)</f>
        <v>0</v>
      </c>
      <c r="E62" s="128">
        <f>SUM(E58:E61)</f>
        <v>0</v>
      </c>
      <c r="F62" s="125">
        <f t="shared" si="17"/>
        <v>0</v>
      </c>
      <c r="G62" s="252"/>
      <c r="H62" s="45"/>
      <c r="I62" s="73"/>
      <c r="J62" s="73"/>
      <c r="K62" s="73"/>
      <c r="L62" s="73"/>
      <c r="M62" s="73"/>
      <c r="N62" s="73"/>
      <c r="O62" s="73"/>
      <c r="P62" s="73"/>
      <c r="Q62" s="73"/>
      <c r="R62" s="73"/>
      <c r="S62" s="73"/>
    </row>
    <row r="63" spans="1:19" ht="15">
      <c r="A63" s="159" t="s">
        <v>257</v>
      </c>
      <c r="B63" s="160"/>
      <c r="C63" s="104"/>
      <c r="D63" s="161"/>
      <c r="E63" s="161"/>
      <c r="F63" s="162"/>
      <c r="G63" s="252"/>
      <c r="H63" s="163"/>
      <c r="I63" s="73"/>
      <c r="J63" s="73"/>
      <c r="K63" s="73"/>
      <c r="L63" s="73"/>
      <c r="M63" s="73"/>
      <c r="N63" s="73"/>
      <c r="O63" s="73"/>
      <c r="P63" s="73"/>
      <c r="Q63" s="73"/>
      <c r="R63" s="73"/>
      <c r="S63" s="73"/>
    </row>
    <row r="64" spans="1:19" ht="15">
      <c r="A64" s="171"/>
      <c r="B64" s="110"/>
      <c r="C64" s="153"/>
      <c r="D64" s="172"/>
      <c r="E64" s="176"/>
      <c r="F64" s="111">
        <f t="shared" ref="F64:F65" si="18">SUM(D64:E64)</f>
        <v>0</v>
      </c>
      <c r="G64" s="252"/>
      <c r="H64" s="45" t="str">
        <f>IF(AND(D64&gt;0,OR(A64="",D64="")), "Inserire voce di spesa e descrizione","OK")</f>
        <v>OK</v>
      </c>
      <c r="I64" s="73"/>
      <c r="J64" s="73"/>
      <c r="K64" s="73"/>
      <c r="L64" s="73"/>
      <c r="M64" s="73"/>
      <c r="N64" s="73"/>
      <c r="O64" s="73"/>
      <c r="P64" s="73"/>
      <c r="Q64" s="73"/>
      <c r="R64" s="73"/>
      <c r="S64" s="73"/>
    </row>
    <row r="65" spans="1:19" ht="15">
      <c r="A65" s="171"/>
      <c r="B65" s="110"/>
      <c r="C65" s="153"/>
      <c r="D65" s="176"/>
      <c r="E65" s="176"/>
      <c r="F65" s="111">
        <f t="shared" si="18"/>
        <v>0</v>
      </c>
      <c r="G65" s="252"/>
      <c r="H65" s="45" t="str">
        <f t="shared" ref="H65" si="19">IF(AND(D65&gt;0,OR(A65="",D65="")), "Inserire voce di spesa e descrizione","OK")</f>
        <v>OK</v>
      </c>
    </row>
    <row r="66" spans="1:19" ht="15.75" thickBot="1">
      <c r="A66" s="142" t="s">
        <v>260</v>
      </c>
      <c r="B66" s="115"/>
      <c r="C66" s="115"/>
      <c r="D66" s="115">
        <f>SUM(D64:D65)</f>
        <v>0</v>
      </c>
      <c r="E66" s="115">
        <f>SUM(E64:E65)</f>
        <v>0</v>
      </c>
      <c r="F66" s="143">
        <f>SUM(D66:E66)</f>
        <v>0</v>
      </c>
      <c r="G66" s="252"/>
      <c r="H66" s="45"/>
      <c r="L66" s="95"/>
    </row>
    <row r="67" spans="1:19" ht="15">
      <c r="A67" s="154" t="s">
        <v>258</v>
      </c>
      <c r="B67" s="155"/>
      <c r="C67" s="156"/>
      <c r="D67" s="157"/>
      <c r="E67" s="157"/>
      <c r="F67" s="158"/>
      <c r="G67" s="252"/>
      <c r="H67" s="163"/>
      <c r="I67" s="73"/>
      <c r="J67" s="73"/>
      <c r="K67" s="73"/>
      <c r="L67" s="73"/>
      <c r="M67" s="73"/>
      <c r="N67" s="73"/>
      <c r="O67" s="73"/>
      <c r="P67" s="73"/>
      <c r="Q67" s="73"/>
      <c r="R67" s="73"/>
      <c r="S67" s="73"/>
    </row>
    <row r="68" spans="1:19" ht="15">
      <c r="A68" s="171"/>
      <c r="B68" s="124"/>
      <c r="C68" s="148"/>
      <c r="D68" s="172"/>
      <c r="E68" s="176"/>
      <c r="F68" s="125">
        <f t="shared" ref="F68:F69" si="20">SUM(D68:E68)</f>
        <v>0</v>
      </c>
      <c r="G68" s="252"/>
      <c r="H68" s="45" t="str">
        <f>IF(AND(D68&gt;0,OR(A68="",D68="")), "Inserire voce di spesa e descrizione","OK")</f>
        <v>OK</v>
      </c>
      <c r="I68" s="73"/>
      <c r="J68" s="73"/>
      <c r="K68" s="73"/>
      <c r="L68" s="73"/>
      <c r="M68" s="73"/>
      <c r="N68" s="73"/>
      <c r="O68" s="73"/>
      <c r="P68" s="73"/>
      <c r="Q68" s="73"/>
      <c r="R68" s="73"/>
      <c r="S68" s="73"/>
    </row>
    <row r="69" spans="1:19" ht="15">
      <c r="A69" s="171"/>
      <c r="B69" s="124"/>
      <c r="C69" s="148"/>
      <c r="D69" s="176"/>
      <c r="E69" s="176"/>
      <c r="F69" s="125">
        <f t="shared" si="20"/>
        <v>0</v>
      </c>
      <c r="G69" s="252"/>
      <c r="H69" s="45" t="str">
        <f t="shared" ref="H69" si="21">IF(AND(D69&gt;0,OR(A69="",D69="")), "Inserire voce di spesa e descrizione","OK")</f>
        <v>OK</v>
      </c>
    </row>
    <row r="70" spans="1:19" ht="15.75" thickBot="1">
      <c r="A70" s="149" t="s">
        <v>260</v>
      </c>
      <c r="B70" s="128"/>
      <c r="C70" s="128"/>
      <c r="D70" s="128">
        <f>SUM(D68:D69)</f>
        <v>0</v>
      </c>
      <c r="E70" s="128">
        <f>SUM(E68:E69)</f>
        <v>0</v>
      </c>
      <c r="F70" s="129">
        <f>SUM(D70:E70)</f>
        <v>0</v>
      </c>
      <c r="G70" s="252"/>
      <c r="H70" s="45"/>
      <c r="L70" s="95"/>
    </row>
    <row r="71" spans="1:19" ht="15">
      <c r="A71" s="154" t="s">
        <v>259</v>
      </c>
      <c r="B71" s="155"/>
      <c r="C71" s="156"/>
      <c r="D71" s="157"/>
      <c r="E71" s="157"/>
      <c r="F71" s="158"/>
      <c r="G71" s="252"/>
      <c r="H71" s="163"/>
      <c r="I71" s="73"/>
      <c r="J71" s="73"/>
      <c r="K71" s="73"/>
      <c r="L71" s="73"/>
      <c r="M71" s="73"/>
      <c r="N71" s="73"/>
      <c r="O71" s="73"/>
      <c r="P71" s="73"/>
      <c r="Q71" s="73"/>
      <c r="R71" s="73"/>
      <c r="S71" s="73"/>
    </row>
    <row r="72" spans="1:19" ht="15">
      <c r="A72" s="171"/>
      <c r="B72" s="124"/>
      <c r="C72" s="148"/>
      <c r="D72" s="172"/>
      <c r="E72" s="176"/>
      <c r="F72" s="125">
        <f t="shared" ref="F72:F73" si="22">SUM(D72:E72)</f>
        <v>0</v>
      </c>
      <c r="G72" s="252"/>
      <c r="H72" s="45" t="str">
        <f>IF(AND(D72&gt;0,OR(A72="",D72="")), "Inserire voce di spesa e descrizione","OK")</f>
        <v>OK</v>
      </c>
      <c r="I72" s="73"/>
      <c r="J72" s="73"/>
      <c r="K72" s="73"/>
      <c r="L72" s="73"/>
      <c r="M72" s="73"/>
      <c r="N72" s="73"/>
      <c r="O72" s="73"/>
      <c r="P72" s="73"/>
      <c r="Q72" s="73"/>
      <c r="R72" s="73"/>
      <c r="S72" s="73"/>
    </row>
    <row r="73" spans="1:19" ht="15">
      <c r="A73" s="171"/>
      <c r="B73" s="124"/>
      <c r="C73" s="148"/>
      <c r="D73" s="176"/>
      <c r="E73" s="176"/>
      <c r="F73" s="125">
        <f t="shared" si="22"/>
        <v>0</v>
      </c>
      <c r="G73" s="252"/>
      <c r="H73" s="45" t="str">
        <f t="shared" ref="H73" si="23">IF(AND(D73&gt;0,OR(A73="",D73="")), "Inserire voce di spesa e descrizione","OK")</f>
        <v>OK</v>
      </c>
    </row>
    <row r="74" spans="1:19" ht="15.75" thickBot="1">
      <c r="A74" s="149" t="s">
        <v>260</v>
      </c>
      <c r="B74" s="128"/>
      <c r="C74" s="128"/>
      <c r="D74" s="128">
        <f>SUM(D72:D73)</f>
        <v>0</v>
      </c>
      <c r="E74" s="128">
        <f>SUM(E72:E73)</f>
        <v>0</v>
      </c>
      <c r="F74" s="129">
        <f>SUM(D74:E74)</f>
        <v>0</v>
      </c>
      <c r="G74" s="252"/>
      <c r="H74" s="45"/>
      <c r="L74" s="95"/>
    </row>
    <row r="75" spans="1:19" ht="15">
      <c r="A75" s="159" t="s">
        <v>207</v>
      </c>
      <c r="B75" s="160"/>
      <c r="C75" s="104"/>
      <c r="D75" s="161"/>
      <c r="E75" s="161"/>
      <c r="F75" s="162"/>
      <c r="G75" s="252"/>
      <c r="H75" s="163"/>
      <c r="I75" s="73"/>
      <c r="J75" s="73"/>
      <c r="K75" s="73"/>
      <c r="L75" s="73"/>
      <c r="M75" s="73"/>
      <c r="N75" s="73"/>
      <c r="O75" s="73"/>
      <c r="P75" s="73"/>
      <c r="Q75" s="73"/>
      <c r="R75" s="73"/>
      <c r="S75" s="73"/>
    </row>
    <row r="76" spans="1:19" ht="15">
      <c r="A76" s="171"/>
      <c r="B76" s="110"/>
      <c r="C76" s="153"/>
      <c r="D76" s="172"/>
      <c r="E76" s="176"/>
      <c r="F76" s="111">
        <f t="shared" ref="F76:F77" si="24">SUM(D76:E76)</f>
        <v>0</v>
      </c>
      <c r="G76" s="252"/>
      <c r="H76" s="45" t="str">
        <f>IF(AND(D76&gt;0,OR(A76="",D76="")), "Inserire voce di spesa e descrizione","OK")</f>
        <v>OK</v>
      </c>
      <c r="I76" s="73"/>
      <c r="J76" s="73"/>
      <c r="K76" s="73"/>
      <c r="L76" s="73"/>
      <c r="M76" s="73"/>
      <c r="N76" s="73"/>
      <c r="O76" s="73"/>
      <c r="P76" s="73"/>
      <c r="Q76" s="73"/>
      <c r="R76" s="73"/>
      <c r="S76" s="73"/>
    </row>
    <row r="77" spans="1:19" ht="15">
      <c r="A77" s="171"/>
      <c r="B77" s="110"/>
      <c r="C77" s="153"/>
      <c r="D77" s="176"/>
      <c r="E77" s="176"/>
      <c r="F77" s="111">
        <f t="shared" si="24"/>
        <v>0</v>
      </c>
      <c r="G77" s="252"/>
      <c r="H77" s="45" t="str">
        <f t="shared" ref="H77" si="25">IF(AND(D77&gt;0,OR(A77="",D77="")), "Inserire voce di spesa e descrizione","OK")</f>
        <v>OK</v>
      </c>
    </row>
    <row r="78" spans="1:19" ht="15.75" thickBot="1">
      <c r="A78" s="142" t="s">
        <v>171</v>
      </c>
      <c r="B78" s="115"/>
      <c r="C78" s="115"/>
      <c r="D78" s="115">
        <f>SUM(D76:D77)</f>
        <v>0</v>
      </c>
      <c r="E78" s="115">
        <f>SUM(E76:E77)</f>
        <v>0</v>
      </c>
      <c r="F78" s="143">
        <f>SUM(D78:E78)</f>
        <v>0</v>
      </c>
      <c r="G78" s="252"/>
      <c r="H78" s="45"/>
      <c r="L78" s="95"/>
    </row>
    <row r="79" spans="1:19" ht="15">
      <c r="A79" s="154" t="s">
        <v>208</v>
      </c>
      <c r="B79" s="155"/>
      <c r="C79" s="156"/>
      <c r="D79" s="157"/>
      <c r="E79" s="157"/>
      <c r="F79" s="158"/>
      <c r="G79" s="252"/>
      <c r="H79" s="163"/>
      <c r="I79" s="73"/>
      <c r="J79" s="73"/>
      <c r="K79" s="73"/>
      <c r="L79" s="73"/>
      <c r="M79" s="73"/>
      <c r="N79" s="73"/>
      <c r="O79" s="73"/>
      <c r="P79" s="73"/>
      <c r="Q79" s="73"/>
      <c r="R79" s="73"/>
      <c r="S79" s="73"/>
    </row>
    <row r="80" spans="1:19" ht="15">
      <c r="A80" s="171"/>
      <c r="B80" s="124"/>
      <c r="C80" s="148"/>
      <c r="D80" s="172"/>
      <c r="E80" s="176"/>
      <c r="F80" s="125">
        <f t="shared" ref="F80:F81" si="26">SUM(D80:E80)</f>
        <v>0</v>
      </c>
      <c r="G80" s="252"/>
      <c r="H80" s="45" t="str">
        <f>IF(AND(D80&gt;0,OR(A80="",D80="")), "Inserire voce di spesa e descrizione","OK")</f>
        <v>OK</v>
      </c>
      <c r="I80" s="73"/>
      <c r="J80" s="73"/>
      <c r="K80" s="73"/>
      <c r="L80" s="73"/>
      <c r="M80" s="73"/>
      <c r="N80" s="73"/>
      <c r="O80" s="73"/>
      <c r="P80" s="73"/>
      <c r="Q80" s="73"/>
      <c r="R80" s="73"/>
      <c r="S80" s="73"/>
    </row>
    <row r="81" spans="1:19" ht="15">
      <c r="A81" s="171"/>
      <c r="B81" s="124"/>
      <c r="C81" s="148"/>
      <c r="D81" s="176"/>
      <c r="E81" s="176"/>
      <c r="F81" s="125">
        <f t="shared" si="26"/>
        <v>0</v>
      </c>
      <c r="G81" s="252"/>
      <c r="H81" s="45" t="str">
        <f t="shared" ref="H81" si="27">IF(AND(D81&gt;0,OR(A81="",D81="")), "Inserire voce di spesa e descrizione","OK")</f>
        <v>OK</v>
      </c>
    </row>
    <row r="82" spans="1:19" ht="15.75" thickBot="1">
      <c r="A82" s="149" t="s">
        <v>171</v>
      </c>
      <c r="B82" s="128"/>
      <c r="C82" s="128"/>
      <c r="D82" s="128">
        <f>SUM(D80:D81)</f>
        <v>0</v>
      </c>
      <c r="E82" s="128">
        <f>SUM(E80:E81)</f>
        <v>0</v>
      </c>
      <c r="F82" s="129">
        <f>SUM(D82:E82)</f>
        <v>0</v>
      </c>
      <c r="G82" s="252"/>
      <c r="H82" s="45"/>
      <c r="L82" s="95"/>
    </row>
    <row r="83" spans="1:19" ht="15">
      <c r="A83" s="154" t="s">
        <v>209</v>
      </c>
      <c r="B83" s="155"/>
      <c r="C83" s="156"/>
      <c r="D83" s="157"/>
      <c r="E83" s="157"/>
      <c r="F83" s="158"/>
      <c r="G83" s="252"/>
      <c r="H83" s="163"/>
      <c r="I83" s="73"/>
      <c r="J83" s="73"/>
      <c r="K83" s="73"/>
      <c r="L83" s="73"/>
      <c r="M83" s="73"/>
      <c r="N83" s="73"/>
      <c r="O83" s="73"/>
      <c r="P83" s="73"/>
      <c r="Q83" s="73"/>
      <c r="R83" s="73"/>
      <c r="S83" s="73"/>
    </row>
    <row r="84" spans="1:19" ht="15">
      <c r="A84" s="171"/>
      <c r="B84" s="124"/>
      <c r="C84" s="148"/>
      <c r="D84" s="172"/>
      <c r="E84" s="176"/>
      <c r="F84" s="125">
        <f t="shared" ref="F84:F85" si="28">SUM(D84:E84)</f>
        <v>0</v>
      </c>
      <c r="G84" s="252"/>
      <c r="H84" s="45" t="str">
        <f>IF(AND(D84&gt;0,OR(A84="",D84="")), "Inserire voce di spesa e descrizione","OK")</f>
        <v>OK</v>
      </c>
      <c r="I84" s="73"/>
      <c r="J84" s="73"/>
      <c r="K84" s="73"/>
      <c r="L84" s="73"/>
      <c r="M84" s="73"/>
      <c r="N84" s="73"/>
      <c r="O84" s="73"/>
      <c r="P84" s="73"/>
      <c r="Q84" s="73"/>
      <c r="R84" s="73"/>
      <c r="S84" s="73"/>
    </row>
    <row r="85" spans="1:19" ht="15">
      <c r="A85" s="171"/>
      <c r="B85" s="124"/>
      <c r="C85" s="148"/>
      <c r="D85" s="176"/>
      <c r="E85" s="176"/>
      <c r="F85" s="125">
        <f t="shared" si="28"/>
        <v>0</v>
      </c>
      <c r="G85" s="252"/>
      <c r="H85" s="45" t="str">
        <f t="shared" ref="H85" si="29">IF(AND(D85&gt;0,OR(A85="",D85="")), "Inserire voce di spesa e descrizione","OK")</f>
        <v>OK</v>
      </c>
    </row>
    <row r="86" spans="1:19" ht="15.75" thickBot="1">
      <c r="A86" s="149" t="s">
        <v>171</v>
      </c>
      <c r="B86" s="128"/>
      <c r="C86" s="128"/>
      <c r="D86" s="128">
        <f>SUM(D84:D85)</f>
        <v>0</v>
      </c>
      <c r="E86" s="128">
        <f>SUM(E84:E85)</f>
        <v>0</v>
      </c>
      <c r="F86" s="129">
        <f>SUM(D86:E86)</f>
        <v>0</v>
      </c>
      <c r="G86" s="252"/>
      <c r="H86" s="45"/>
      <c r="L86" s="95"/>
    </row>
    <row r="87" spans="1:19" ht="15.75" thickBot="1">
      <c r="A87" s="164" t="s">
        <v>178</v>
      </c>
      <c r="B87" s="165"/>
      <c r="C87" s="165"/>
      <c r="D87" s="165">
        <f>D86+D82+D78+D62+D56+D50+D44+D36+D28+D74+D66+D70</f>
        <v>0</v>
      </c>
      <c r="E87" s="165">
        <f t="shared" ref="E87:F87" si="30">E86+E82+E78+E62+E56+E50+E44+E36+E28+E74+E66+E70</f>
        <v>0</v>
      </c>
      <c r="F87" s="165">
        <f t="shared" si="30"/>
        <v>0</v>
      </c>
      <c r="G87" s="252"/>
      <c r="H87" s="45" t="str">
        <f>IF(D87&lt;=D20*0.4,"ok","Spese in esubero")</f>
        <v>ok</v>
      </c>
    </row>
    <row r="88" spans="1:19" ht="15.75" thickBot="1">
      <c r="A88" s="164" t="s">
        <v>256</v>
      </c>
      <c r="B88" s="165"/>
      <c r="C88" s="165"/>
      <c r="D88" s="166">
        <f>D9+D14+D28+D36+D50+D56+D78+D82+D70+D66</f>
        <v>0</v>
      </c>
      <c r="E88" s="166">
        <f t="shared" ref="E88:F88" si="31">E9+E14+E28+E36+E50+E56+E78+E82+E70+E66</f>
        <v>0</v>
      </c>
      <c r="F88" s="166">
        <f t="shared" si="31"/>
        <v>0</v>
      </c>
      <c r="G88" s="44"/>
      <c r="H88" s="44"/>
    </row>
    <row r="89" spans="1:19" ht="15.75" thickBot="1">
      <c r="A89" s="164" t="s">
        <v>217</v>
      </c>
      <c r="B89" s="165"/>
      <c r="C89" s="165"/>
      <c r="D89" s="166">
        <f>D19+D44+D62+D86+D74</f>
        <v>0</v>
      </c>
      <c r="E89" s="166">
        <f t="shared" ref="E89:F89" si="32">E19+E44+E62+E86+E74</f>
        <v>0</v>
      </c>
      <c r="F89" s="166">
        <f t="shared" si="32"/>
        <v>0</v>
      </c>
      <c r="G89" s="44"/>
      <c r="H89" s="44"/>
    </row>
    <row r="90" spans="1:19" ht="15.75" thickBot="1">
      <c r="A90" s="164" t="s">
        <v>254</v>
      </c>
      <c r="B90" s="165"/>
      <c r="C90" s="165"/>
      <c r="D90" s="166">
        <f>D9+D28+D50+D78+D66</f>
        <v>0</v>
      </c>
      <c r="E90" s="166">
        <f t="shared" ref="E90:F90" si="33">E9+E28+E50+E78+E66</f>
        <v>0</v>
      </c>
      <c r="F90" s="166">
        <f t="shared" si="33"/>
        <v>0</v>
      </c>
      <c r="G90" s="44"/>
      <c r="H90" s="44"/>
    </row>
    <row r="91" spans="1:19" ht="15.75" thickBot="1">
      <c r="A91" s="164" t="s">
        <v>255</v>
      </c>
      <c r="B91" s="165"/>
      <c r="C91" s="165"/>
      <c r="D91" s="166">
        <f>D14+D19+D36+D44+D56+D62+D82+D86+D74+D70</f>
        <v>0</v>
      </c>
      <c r="E91" s="166">
        <f t="shared" ref="E91:F91" si="34">E14+E19+E36+E44+E56+E62+E82+E86+E74+E70</f>
        <v>0</v>
      </c>
      <c r="F91" s="166">
        <f t="shared" si="34"/>
        <v>0</v>
      </c>
      <c r="G91" s="44"/>
      <c r="H91" s="44"/>
    </row>
    <row r="92" spans="1:19" ht="15.75" thickBot="1">
      <c r="A92" s="167" t="s">
        <v>179</v>
      </c>
      <c r="B92" s="166"/>
      <c r="C92" s="166"/>
      <c r="D92" s="166">
        <f>D87+D20</f>
        <v>0</v>
      </c>
      <c r="E92" s="166">
        <f>E87+E20</f>
        <v>0</v>
      </c>
      <c r="F92" s="168">
        <f>SUM(D92:E92)</f>
        <v>0</v>
      </c>
      <c r="G92" s="74"/>
      <c r="H92" s="74"/>
    </row>
  </sheetData>
  <sheetProtection algorithmName="SHA-512" hashValue="e9cgvxwysoSopFkTdQOLYK4Y1v3BZdN5aXb5V5tk75m/UNGfcnHXKKHMbPKK1PrIWJcesHODF7iBNAud+6zXKg==" saltValue="Sx/ULFmPoduRJnYj/+18hg==" spinCount="100000" sheet="1" objects="1" scenarios="1"/>
  <mergeCells count="3">
    <mergeCell ref="A1:F1"/>
    <mergeCell ref="A2:F2"/>
    <mergeCell ref="G21:G87"/>
  </mergeCells>
  <conditionalFormatting sqref="H4:H5">
    <cfRule type="containsText" dxfId="112" priority="135" operator="containsText" text="Il costo totale ammissibile non deve essere inferiore a € 750.000,00 e non deve essere superiore a € 40.000.000,00">
      <formula>NOT(ISERROR(SEARCH("Il costo totale ammissibile non deve essere inferiore a € 750.000,00 e non deve essere superiore a € 40.000.000,00",H4)))</formula>
    </cfRule>
    <cfRule type="containsText" dxfId="111" priority="136" operator="containsText" text="OK">
      <formula>NOT(ISERROR(SEARCH("OK",H4)))</formula>
    </cfRule>
  </conditionalFormatting>
  <conditionalFormatting sqref="H6:H8 H21:H27 H76:H77 H45:H61">
    <cfRule type="containsText" dxfId="110" priority="127" stopIfTrue="1" operator="containsText" text="Inserire voce di spesa e descrizione">
      <formula>NOT(ISERROR(SEARCH("Inserire voce di spesa e descrizione",H6)))</formula>
    </cfRule>
    <cfRule type="containsText" dxfId="109" priority="128" stopIfTrue="1" operator="containsText" text="Check">
      <formula>NOT(ISERROR(SEARCH("Check",H6)))</formula>
    </cfRule>
    <cfRule type="containsText" dxfId="108" priority="129" stopIfTrue="1" operator="containsText" text="OK">
      <formula>NOT(ISERROR(SEARCH("OK",H6)))</formula>
    </cfRule>
  </conditionalFormatting>
  <conditionalFormatting sqref="H9:H13">
    <cfRule type="containsText" dxfId="107" priority="125" stopIfTrue="1" operator="containsText" text="Check">
      <formula>NOT(ISERROR(SEARCH("Check",H9)))</formula>
    </cfRule>
    <cfRule type="containsText" dxfId="106" priority="126" stopIfTrue="1" operator="containsText" text="OK">
      <formula>NOT(ISERROR(SEARCH("OK",H9)))</formula>
    </cfRule>
  </conditionalFormatting>
  <conditionalFormatting sqref="H9:H19">
    <cfRule type="containsText" dxfId="105" priority="86" stopIfTrue="1" operator="containsText" text="Check">
      <formula>NOT(ISERROR(SEARCH("Check",H9)))</formula>
    </cfRule>
    <cfRule type="containsText" dxfId="104" priority="87" stopIfTrue="1" operator="containsText" text="OK">
      <formula>NOT(ISERROR(SEARCH("OK",H9)))</formula>
    </cfRule>
  </conditionalFormatting>
  <conditionalFormatting sqref="H9:H20">
    <cfRule type="containsText" dxfId="103" priority="78" stopIfTrue="1" operator="containsText" text="Esubero di spesa">
      <formula>NOT(ISERROR(SEARCH("Esubero di spesa",H9)))</formula>
    </cfRule>
  </conditionalFormatting>
  <conditionalFormatting sqref="H14:H20">
    <cfRule type="containsText" dxfId="102" priority="81" stopIfTrue="1" operator="containsText" text="Check">
      <formula>NOT(ISERROR(SEARCH("Check",H14)))</formula>
    </cfRule>
    <cfRule type="containsText" dxfId="101" priority="82" stopIfTrue="1" operator="containsText" text="OK">
      <formula>NOT(ISERROR(SEARCH("OK",H14)))</formula>
    </cfRule>
  </conditionalFormatting>
  <conditionalFormatting sqref="H20">
    <cfRule type="containsText" dxfId="100" priority="79" stopIfTrue="1" operator="containsText" text="Check">
      <formula>NOT(ISERROR(SEARCH("Check",H20)))</formula>
    </cfRule>
    <cfRule type="containsText" dxfId="99" priority="80" stopIfTrue="1" operator="containsText" text="OK">
      <formula>NOT(ISERROR(SEARCH("OK",H20)))</formula>
    </cfRule>
  </conditionalFormatting>
  <conditionalFormatting sqref="H28">
    <cfRule type="containsText" dxfId="98" priority="112" stopIfTrue="1" operator="containsText" text="Esubero di spesa">
      <formula>NOT(ISERROR(SEARCH("Esubero di spesa",H28)))</formula>
    </cfRule>
    <cfRule type="containsText" dxfId="97" priority="113" stopIfTrue="1" operator="containsText" text="Check">
      <formula>NOT(ISERROR(SEARCH("Check",H28)))</formula>
    </cfRule>
    <cfRule type="containsText" dxfId="96" priority="114" stopIfTrue="1" operator="containsText" text="OK">
      <formula>NOT(ISERROR(SEARCH("OK",H28)))</formula>
    </cfRule>
    <cfRule type="containsText" dxfId="95" priority="115" stopIfTrue="1" operator="containsText" text="Check">
      <formula>NOT(ISERROR(SEARCH("Check",H28)))</formula>
    </cfRule>
    <cfRule type="containsText" dxfId="94" priority="116" stopIfTrue="1" operator="containsText" text="OK">
      <formula>NOT(ISERROR(SEARCH("OK",H28)))</formula>
    </cfRule>
  </conditionalFormatting>
  <conditionalFormatting sqref="H78">
    <cfRule type="containsText" dxfId="93" priority="101" stopIfTrue="1" operator="containsText" text="Esubero di spesa">
      <formula>NOT(ISERROR(SEARCH("Esubero di spesa",H78)))</formula>
    </cfRule>
    <cfRule type="containsText" dxfId="92" priority="102" stopIfTrue="1" operator="containsText" text="Check">
      <formula>NOT(ISERROR(SEARCH("Check",H78)))</formula>
    </cfRule>
    <cfRule type="containsText" dxfId="91" priority="103" stopIfTrue="1" operator="containsText" text="OK">
      <formula>NOT(ISERROR(SEARCH("OK",H78)))</formula>
    </cfRule>
    <cfRule type="containsText" dxfId="90" priority="104" stopIfTrue="1" operator="containsText" text="Check">
      <formula>NOT(ISERROR(SEARCH("Check",H78)))</formula>
    </cfRule>
    <cfRule type="containsText" dxfId="89" priority="105" stopIfTrue="1" operator="containsText" text="OK">
      <formula>NOT(ISERROR(SEARCH("OK",H78)))</formula>
    </cfRule>
  </conditionalFormatting>
  <conditionalFormatting sqref="G5:G20">
    <cfRule type="containsText" dxfId="88" priority="73" stopIfTrue="1" operator="containsText" text="Esubero di spesa">
      <formula>NOT(ISERROR(SEARCH("Esubero di spesa",G5)))</formula>
    </cfRule>
    <cfRule type="containsText" dxfId="87" priority="74" stopIfTrue="1" operator="containsText" text="Check">
      <formula>NOT(ISERROR(SEARCH("Check",G5)))</formula>
    </cfRule>
    <cfRule type="containsText" dxfId="86" priority="75" stopIfTrue="1" operator="containsText" text="OK">
      <formula>NOT(ISERROR(SEARCH("OK",G5)))</formula>
    </cfRule>
    <cfRule type="containsText" dxfId="85" priority="76" stopIfTrue="1" operator="containsText" text="Check">
      <formula>NOT(ISERROR(SEARCH("Check",G5)))</formula>
    </cfRule>
    <cfRule type="containsText" dxfId="84" priority="77" stopIfTrue="1" operator="containsText" text="OK">
      <formula>NOT(ISERROR(SEARCH("OK",G5)))</formula>
    </cfRule>
  </conditionalFormatting>
  <conditionalFormatting sqref="H87:H91">
    <cfRule type="containsText" dxfId="83" priority="69" operator="containsText" text="Spese in esubero">
      <formula>NOT(ISERROR(SEARCH("Spese in esubero",H87)))</formula>
    </cfRule>
    <cfRule type="containsText" dxfId="82" priority="70" stopIfTrue="1" operator="containsText" text="Inserire voce di spesa e descrizione">
      <formula>NOT(ISERROR(SEARCH("Inserire voce di spesa e descrizione",H87)))</formula>
    </cfRule>
    <cfRule type="containsText" dxfId="81" priority="71" stopIfTrue="1" operator="containsText" text="Check">
      <formula>NOT(ISERROR(SEARCH("Check",H87)))</formula>
    </cfRule>
    <cfRule type="containsText" dxfId="80" priority="72" stopIfTrue="1" operator="containsText" text="OK">
      <formula>NOT(ISERROR(SEARCH("OK",H87)))</formula>
    </cfRule>
  </conditionalFormatting>
  <conditionalFormatting sqref="H37:H43">
    <cfRule type="containsText" dxfId="79" priority="66" stopIfTrue="1" operator="containsText" text="Inserire voce di spesa e descrizione">
      <formula>NOT(ISERROR(SEARCH("Inserire voce di spesa e descrizione",H37)))</formula>
    </cfRule>
    <cfRule type="containsText" dxfId="78" priority="67" stopIfTrue="1" operator="containsText" text="Check">
      <formula>NOT(ISERROR(SEARCH("Check",H37)))</formula>
    </cfRule>
    <cfRule type="containsText" dxfId="77" priority="68" stopIfTrue="1" operator="containsText" text="OK">
      <formula>NOT(ISERROR(SEARCH("OK",H37)))</formula>
    </cfRule>
  </conditionalFormatting>
  <conditionalFormatting sqref="H44">
    <cfRule type="containsText" dxfId="76" priority="61" stopIfTrue="1" operator="containsText" text="Esubero di spesa">
      <formula>NOT(ISERROR(SEARCH("Esubero di spesa",H44)))</formula>
    </cfRule>
    <cfRule type="containsText" dxfId="75" priority="62" stopIfTrue="1" operator="containsText" text="Check">
      <formula>NOT(ISERROR(SEARCH("Check",H44)))</formula>
    </cfRule>
    <cfRule type="containsText" dxfId="74" priority="63" stopIfTrue="1" operator="containsText" text="OK">
      <formula>NOT(ISERROR(SEARCH("OK",H44)))</formula>
    </cfRule>
    <cfRule type="containsText" dxfId="73" priority="64" stopIfTrue="1" operator="containsText" text="Check">
      <formula>NOT(ISERROR(SEARCH("Check",H44)))</formula>
    </cfRule>
    <cfRule type="containsText" dxfId="72" priority="65" stopIfTrue="1" operator="containsText" text="OK">
      <formula>NOT(ISERROR(SEARCH("OK",H44)))</formula>
    </cfRule>
  </conditionalFormatting>
  <conditionalFormatting sqref="H80:H81">
    <cfRule type="containsText" dxfId="71" priority="58" stopIfTrue="1" operator="containsText" text="Inserire voce di spesa e descrizione">
      <formula>NOT(ISERROR(SEARCH("Inserire voce di spesa e descrizione",H80)))</formula>
    </cfRule>
    <cfRule type="containsText" dxfId="70" priority="59" stopIfTrue="1" operator="containsText" text="Check">
      <formula>NOT(ISERROR(SEARCH("Check",H80)))</formula>
    </cfRule>
    <cfRule type="containsText" dxfId="69" priority="60" stopIfTrue="1" operator="containsText" text="OK">
      <formula>NOT(ISERROR(SEARCH("OK",H80)))</formula>
    </cfRule>
  </conditionalFormatting>
  <conditionalFormatting sqref="H82">
    <cfRule type="containsText" dxfId="68" priority="53" stopIfTrue="1" operator="containsText" text="Esubero di spesa">
      <formula>NOT(ISERROR(SEARCH("Esubero di spesa",H82)))</formula>
    </cfRule>
    <cfRule type="containsText" dxfId="67" priority="54" stopIfTrue="1" operator="containsText" text="Check">
      <formula>NOT(ISERROR(SEARCH("Check",H82)))</formula>
    </cfRule>
    <cfRule type="containsText" dxfId="66" priority="55" stopIfTrue="1" operator="containsText" text="OK">
      <formula>NOT(ISERROR(SEARCH("OK",H82)))</formula>
    </cfRule>
    <cfRule type="containsText" dxfId="65" priority="56" stopIfTrue="1" operator="containsText" text="Check">
      <formula>NOT(ISERROR(SEARCH("Check",H82)))</formula>
    </cfRule>
    <cfRule type="containsText" dxfId="64" priority="57" stopIfTrue="1" operator="containsText" text="OK">
      <formula>NOT(ISERROR(SEARCH("OK",H82)))</formula>
    </cfRule>
  </conditionalFormatting>
  <conditionalFormatting sqref="H29:H35">
    <cfRule type="containsText" dxfId="63" priority="50" stopIfTrue="1" operator="containsText" text="Inserire voce di spesa e descrizione">
      <formula>NOT(ISERROR(SEARCH("Inserire voce di spesa e descrizione",H29)))</formula>
    </cfRule>
    <cfRule type="containsText" dxfId="62" priority="51" stopIfTrue="1" operator="containsText" text="Check">
      <formula>NOT(ISERROR(SEARCH("Check",H29)))</formula>
    </cfRule>
    <cfRule type="containsText" dxfId="61" priority="52" stopIfTrue="1" operator="containsText" text="OK">
      <formula>NOT(ISERROR(SEARCH("OK",H29)))</formula>
    </cfRule>
  </conditionalFormatting>
  <conditionalFormatting sqref="H36">
    <cfRule type="containsText" dxfId="60" priority="45" stopIfTrue="1" operator="containsText" text="Esubero di spesa">
      <formula>NOT(ISERROR(SEARCH("Esubero di spesa",H36)))</formula>
    </cfRule>
    <cfRule type="containsText" dxfId="59" priority="46" stopIfTrue="1" operator="containsText" text="Check">
      <formula>NOT(ISERROR(SEARCH("Check",H36)))</formula>
    </cfRule>
    <cfRule type="containsText" dxfId="58" priority="47" stopIfTrue="1" operator="containsText" text="OK">
      <formula>NOT(ISERROR(SEARCH("OK",H36)))</formula>
    </cfRule>
    <cfRule type="containsText" dxfId="57" priority="48" stopIfTrue="1" operator="containsText" text="Check">
      <formula>NOT(ISERROR(SEARCH("Check",H36)))</formula>
    </cfRule>
    <cfRule type="containsText" dxfId="56" priority="49" stopIfTrue="1" operator="containsText" text="OK">
      <formula>NOT(ISERROR(SEARCH("OK",H36)))</formula>
    </cfRule>
  </conditionalFormatting>
  <conditionalFormatting sqref="H62">
    <cfRule type="containsText" dxfId="55" priority="37" stopIfTrue="1" operator="containsText" text="Esubero di spesa">
      <formula>NOT(ISERROR(SEARCH("Esubero di spesa",H62)))</formula>
    </cfRule>
    <cfRule type="containsText" dxfId="54" priority="38" stopIfTrue="1" operator="containsText" text="Check">
      <formula>NOT(ISERROR(SEARCH("Check",H62)))</formula>
    </cfRule>
    <cfRule type="containsText" dxfId="53" priority="39" stopIfTrue="1" operator="containsText" text="OK">
      <formula>NOT(ISERROR(SEARCH("OK",H62)))</formula>
    </cfRule>
    <cfRule type="containsText" dxfId="52" priority="40" stopIfTrue="1" operator="containsText" text="Check">
      <formula>NOT(ISERROR(SEARCH("Check",H62)))</formula>
    </cfRule>
    <cfRule type="containsText" dxfId="51" priority="41" stopIfTrue="1" operator="containsText" text="OK">
      <formula>NOT(ISERROR(SEARCH("OK",H62)))</formula>
    </cfRule>
  </conditionalFormatting>
  <conditionalFormatting sqref="H86">
    <cfRule type="containsText" dxfId="50" priority="29" stopIfTrue="1" operator="containsText" text="Esubero di spesa">
      <formula>NOT(ISERROR(SEARCH("Esubero di spesa",H86)))</formula>
    </cfRule>
    <cfRule type="containsText" dxfId="49" priority="30" stopIfTrue="1" operator="containsText" text="Check">
      <formula>NOT(ISERROR(SEARCH("Check",H86)))</formula>
    </cfRule>
    <cfRule type="containsText" dxfId="48" priority="31" stopIfTrue="1" operator="containsText" text="OK">
      <formula>NOT(ISERROR(SEARCH("OK",H86)))</formula>
    </cfRule>
    <cfRule type="containsText" dxfId="47" priority="32" stopIfTrue="1" operator="containsText" text="Check">
      <formula>NOT(ISERROR(SEARCH("Check",H86)))</formula>
    </cfRule>
    <cfRule type="containsText" dxfId="46" priority="33" stopIfTrue="1" operator="containsText" text="OK">
      <formula>NOT(ISERROR(SEARCH("OK",H86)))</formula>
    </cfRule>
  </conditionalFormatting>
  <conditionalFormatting sqref="H84:H85">
    <cfRule type="containsText" dxfId="45" priority="34" stopIfTrue="1" operator="containsText" text="Inserire voce di spesa e descrizione">
      <formula>NOT(ISERROR(SEARCH("Inserire voce di spesa e descrizione",H84)))</formula>
    </cfRule>
    <cfRule type="containsText" dxfId="44" priority="35" stopIfTrue="1" operator="containsText" text="Check">
      <formula>NOT(ISERROR(SEARCH("Check",H84)))</formula>
    </cfRule>
    <cfRule type="containsText" dxfId="43" priority="36" stopIfTrue="1" operator="containsText" text="OK">
      <formula>NOT(ISERROR(SEARCH("OK",H84)))</formula>
    </cfRule>
  </conditionalFormatting>
  <conditionalFormatting sqref="H64:H65">
    <cfRule type="containsText" dxfId="42" priority="26" stopIfTrue="1" operator="containsText" text="Inserire voce di spesa e descrizione">
      <formula>NOT(ISERROR(SEARCH("Inserire voce di spesa e descrizione",H64)))</formula>
    </cfRule>
    <cfRule type="containsText" dxfId="41" priority="27" stopIfTrue="1" operator="containsText" text="Check">
      <formula>NOT(ISERROR(SEARCH("Check",H64)))</formula>
    </cfRule>
    <cfRule type="containsText" dxfId="40" priority="28" stopIfTrue="1" operator="containsText" text="OK">
      <formula>NOT(ISERROR(SEARCH("OK",H64)))</formula>
    </cfRule>
  </conditionalFormatting>
  <conditionalFormatting sqref="H66">
    <cfRule type="containsText" dxfId="39" priority="21" stopIfTrue="1" operator="containsText" text="Esubero di spesa">
      <formula>NOT(ISERROR(SEARCH("Esubero di spesa",H66)))</formula>
    </cfRule>
    <cfRule type="containsText" dxfId="38" priority="22" stopIfTrue="1" operator="containsText" text="Check">
      <formula>NOT(ISERROR(SEARCH("Check",H66)))</formula>
    </cfRule>
    <cfRule type="containsText" dxfId="37" priority="23" stopIfTrue="1" operator="containsText" text="OK">
      <formula>NOT(ISERROR(SEARCH("OK",H66)))</formula>
    </cfRule>
    <cfRule type="containsText" dxfId="36" priority="24" stopIfTrue="1" operator="containsText" text="Check">
      <formula>NOT(ISERROR(SEARCH("Check",H66)))</formula>
    </cfRule>
    <cfRule type="containsText" dxfId="35" priority="25" stopIfTrue="1" operator="containsText" text="OK">
      <formula>NOT(ISERROR(SEARCH("OK",H66)))</formula>
    </cfRule>
  </conditionalFormatting>
  <conditionalFormatting sqref="H68:H69">
    <cfRule type="containsText" dxfId="34" priority="18" stopIfTrue="1" operator="containsText" text="Inserire voce di spesa e descrizione">
      <formula>NOT(ISERROR(SEARCH("Inserire voce di spesa e descrizione",H68)))</formula>
    </cfRule>
    <cfRule type="containsText" dxfId="33" priority="19" stopIfTrue="1" operator="containsText" text="Check">
      <formula>NOT(ISERROR(SEARCH("Check",H68)))</formula>
    </cfRule>
    <cfRule type="containsText" dxfId="32" priority="20" stopIfTrue="1" operator="containsText" text="OK">
      <formula>NOT(ISERROR(SEARCH("OK",H68)))</formula>
    </cfRule>
  </conditionalFormatting>
  <conditionalFormatting sqref="H70">
    <cfRule type="containsText" dxfId="31" priority="13" stopIfTrue="1" operator="containsText" text="Esubero di spesa">
      <formula>NOT(ISERROR(SEARCH("Esubero di spesa",H70)))</formula>
    </cfRule>
    <cfRule type="containsText" dxfId="30" priority="14" stopIfTrue="1" operator="containsText" text="Check">
      <formula>NOT(ISERROR(SEARCH("Check",H70)))</formula>
    </cfRule>
    <cfRule type="containsText" dxfId="29" priority="15" stopIfTrue="1" operator="containsText" text="OK">
      <formula>NOT(ISERROR(SEARCH("OK",H70)))</formula>
    </cfRule>
    <cfRule type="containsText" dxfId="28" priority="16" stopIfTrue="1" operator="containsText" text="Check">
      <formula>NOT(ISERROR(SEARCH("Check",H70)))</formula>
    </cfRule>
    <cfRule type="containsText" dxfId="27" priority="17" stopIfTrue="1" operator="containsText" text="OK">
      <formula>NOT(ISERROR(SEARCH("OK",H70)))</formula>
    </cfRule>
  </conditionalFormatting>
  <conditionalFormatting sqref="H74">
    <cfRule type="containsText" dxfId="26" priority="5" stopIfTrue="1" operator="containsText" text="Esubero di spesa">
      <formula>NOT(ISERROR(SEARCH("Esubero di spesa",H74)))</formula>
    </cfRule>
    <cfRule type="containsText" dxfId="25" priority="6" stopIfTrue="1" operator="containsText" text="Check">
      <formula>NOT(ISERROR(SEARCH("Check",H74)))</formula>
    </cfRule>
    <cfRule type="containsText" dxfId="24" priority="7" stopIfTrue="1" operator="containsText" text="OK">
      <formula>NOT(ISERROR(SEARCH("OK",H74)))</formula>
    </cfRule>
    <cfRule type="containsText" dxfId="23" priority="8" stopIfTrue="1" operator="containsText" text="Check">
      <formula>NOT(ISERROR(SEARCH("Check",H74)))</formula>
    </cfRule>
    <cfRule type="containsText" dxfId="22" priority="9" stopIfTrue="1" operator="containsText" text="OK">
      <formula>NOT(ISERROR(SEARCH("OK",H74)))</formula>
    </cfRule>
  </conditionalFormatting>
  <conditionalFormatting sqref="H72:H73">
    <cfRule type="containsText" dxfId="21" priority="10" stopIfTrue="1" operator="containsText" text="Inserire voce di spesa e descrizione">
      <formula>NOT(ISERROR(SEARCH("Inserire voce di spesa e descrizione",H72)))</formula>
    </cfRule>
    <cfRule type="containsText" dxfId="20" priority="11" stopIfTrue="1" operator="containsText" text="Check">
      <formula>NOT(ISERROR(SEARCH("Check",H72)))</formula>
    </cfRule>
    <cfRule type="containsText" dxfId="19" priority="12" stopIfTrue="1" operator="containsText" text="OK">
      <formula>NOT(ISERROR(SEARCH("OK",H72)))</formula>
    </cfRule>
  </conditionalFormatting>
  <conditionalFormatting sqref="G88:G91">
    <cfRule type="containsText" dxfId="18" priority="1" operator="containsText" text="Spese in esubero">
      <formula>NOT(ISERROR(SEARCH("Spese in esubero",G88)))</formula>
    </cfRule>
    <cfRule type="containsText" dxfId="17" priority="2" stopIfTrue="1" operator="containsText" text="Inserire voce di spesa e descrizione">
      <formula>NOT(ISERROR(SEARCH("Inserire voce di spesa e descrizione",G88)))</formula>
    </cfRule>
    <cfRule type="containsText" dxfId="16" priority="3" stopIfTrue="1" operator="containsText" text="Check">
      <formula>NOT(ISERROR(SEARCH("Check",G88)))</formula>
    </cfRule>
    <cfRule type="containsText" dxfId="15" priority="4" stopIfTrue="1" operator="containsText" text="OK">
      <formula>NOT(ISERROR(SEARCH("OK",G88)))</formula>
    </cfRule>
  </conditionalFormatting>
  <printOptions horizontalCentered="1"/>
  <pageMargins left="0.39370078740157483" right="0.19685039370078741" top="0.19685039370078741" bottom="0.19685039370078741" header="0.31496062992125984" footer="0.31496062992125984"/>
  <pageSetup paperSize="9" scale="7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M14"/>
  <sheetViews>
    <sheetView zoomScale="115" zoomScaleNormal="115" workbookViewId="0">
      <selection activeCell="E14" sqref="E14"/>
    </sheetView>
  </sheetViews>
  <sheetFormatPr defaultColWidth="8.85546875" defaultRowHeight="12.75"/>
  <cols>
    <col min="1" max="1" width="15" style="179" customWidth="1"/>
    <col min="2" max="2" width="27.42578125" style="179" customWidth="1"/>
    <col min="3" max="3" width="17.42578125" style="179" customWidth="1"/>
    <col min="4" max="4" width="21.5703125" style="179" customWidth="1"/>
    <col min="5" max="5" width="19.5703125" style="179" customWidth="1"/>
    <col min="6" max="6" width="19.42578125" style="179" customWidth="1"/>
    <col min="7" max="7" width="15.140625" style="179" bestFit="1" customWidth="1"/>
    <col min="8" max="8" width="8.85546875" style="179"/>
    <col min="9" max="9" width="10.5703125" style="179" bestFit="1" customWidth="1"/>
    <col min="10" max="10" width="13.85546875" style="179" hidden="1" customWidth="1"/>
    <col min="11" max="12" width="4.28515625" style="179" hidden="1" customWidth="1"/>
    <col min="13" max="13" width="8.85546875" style="179" hidden="1" customWidth="1"/>
    <col min="14" max="16384" width="8.85546875" style="179"/>
  </cols>
  <sheetData>
    <row r="1" spans="1:12" ht="15.75">
      <c r="A1" s="178" t="s">
        <v>69</v>
      </c>
      <c r="B1" s="74"/>
      <c r="C1" s="74"/>
      <c r="D1" s="74"/>
      <c r="E1" s="74"/>
      <c r="F1" s="74"/>
    </row>
    <row r="2" spans="1:12" ht="24">
      <c r="A2" s="19" t="s">
        <v>70</v>
      </c>
      <c r="B2" s="19" t="s">
        <v>242</v>
      </c>
      <c r="C2" s="19" t="s">
        <v>233</v>
      </c>
      <c r="D2" s="19" t="s">
        <v>71</v>
      </c>
      <c r="E2" s="19" t="s">
        <v>234</v>
      </c>
      <c r="F2" s="19" t="s">
        <v>235</v>
      </c>
      <c r="J2" s="180"/>
      <c r="K2" s="180" t="s">
        <v>243</v>
      </c>
      <c r="L2" s="180" t="s">
        <v>244</v>
      </c>
    </row>
    <row r="3" spans="1:12" ht="51">
      <c r="A3" s="253" t="str">
        <f>'1. Anagrafica'!A10</f>
        <v>Piccola Impresa</v>
      </c>
      <c r="B3" s="43" t="s">
        <v>211</v>
      </c>
      <c r="C3" s="47">
        <f>'4.Programma di Investimenti L1'!B4-'4.Programma di Investimenti L1'!B130</f>
        <v>0</v>
      </c>
      <c r="D3" s="48">
        <f>IF('1. Anagrafica'!A10='1. Anagrafica'!AB1,60%,IF('1. Anagrafica'!A10='1. Anagrafica'!AB2,50%,40%))</f>
        <v>0.6</v>
      </c>
      <c r="E3" s="47">
        <f>C3*D3</f>
        <v>0</v>
      </c>
      <c r="F3" s="60">
        <f>E3</f>
        <v>0</v>
      </c>
      <c r="J3" s="163" t="s">
        <v>180</v>
      </c>
      <c r="K3" s="181">
        <v>0.8</v>
      </c>
      <c r="L3" s="181">
        <v>0.6</v>
      </c>
    </row>
    <row r="4" spans="1:12" ht="38.25">
      <c r="A4" s="253"/>
      <c r="B4" s="42" t="s">
        <v>212</v>
      </c>
      <c r="C4" s="47">
        <f>IF('1. Anagrafica'!A10='1. Anagrafica'!AB3,0,'4.Programma di Investimenti L1'!B130)</f>
        <v>0</v>
      </c>
      <c r="D4" s="48">
        <f>IF(OR('1. Anagrafica'!A10='1. Anagrafica'!AB1,'1. Anagrafica'!A10='1. Anagrafica'!AB2),50%,0)</f>
        <v>0.5</v>
      </c>
      <c r="E4" s="47">
        <f>D4*C4</f>
        <v>0</v>
      </c>
      <c r="F4" s="60">
        <f>E4</f>
        <v>0</v>
      </c>
      <c r="J4" s="163" t="s">
        <v>182</v>
      </c>
      <c r="K4" s="181">
        <v>0.75</v>
      </c>
      <c r="L4" s="181">
        <v>0.5</v>
      </c>
    </row>
    <row r="5" spans="1:12">
      <c r="F5" s="182"/>
      <c r="J5" s="163" t="s">
        <v>181</v>
      </c>
      <c r="K5" s="181">
        <v>0.65</v>
      </c>
      <c r="L5" s="181">
        <v>0.4</v>
      </c>
    </row>
    <row r="6" spans="1:12" ht="34.5" customHeight="1">
      <c r="A6" s="19" t="s">
        <v>70</v>
      </c>
      <c r="B6" s="19" t="s">
        <v>245</v>
      </c>
      <c r="C6" s="19" t="s">
        <v>236</v>
      </c>
      <c r="D6" s="19" t="s">
        <v>200</v>
      </c>
      <c r="E6" s="19" t="s">
        <v>232</v>
      </c>
    </row>
    <row r="7" spans="1:12" ht="25.5">
      <c r="A7" s="46" t="str">
        <f>'1. Anagrafica'!A10</f>
        <v>Piccola Impresa</v>
      </c>
      <c r="B7" s="49" t="s">
        <v>247</v>
      </c>
      <c r="C7" s="47">
        <f>'4.BProgR&amp;S&amp;I'!D90</f>
        <v>0</v>
      </c>
      <c r="D7" s="48">
        <f>VLOOKUP(A7,J2:L5,2,FALSE)</f>
        <v>0.8</v>
      </c>
      <c r="E7" s="60">
        <f>C7*D7</f>
        <v>0</v>
      </c>
    </row>
    <row r="8" spans="1:12" ht="9.75" customHeight="1">
      <c r="A8" s="183"/>
      <c r="B8" s="183"/>
      <c r="D8" s="183"/>
      <c r="E8" s="183"/>
      <c r="F8" s="183"/>
    </row>
    <row r="9" spans="1:12" ht="24">
      <c r="A9" s="19" t="s">
        <v>70</v>
      </c>
      <c r="B9" s="19" t="s">
        <v>246</v>
      </c>
      <c r="C9" s="19" t="s">
        <v>236</v>
      </c>
      <c r="D9" s="19" t="s">
        <v>200</v>
      </c>
      <c r="E9" s="19" t="s">
        <v>232</v>
      </c>
    </row>
    <row r="10" spans="1:12" ht="25.5">
      <c r="A10" s="46" t="str">
        <f>'1. Anagrafica'!A10</f>
        <v>Piccola Impresa</v>
      </c>
      <c r="B10" s="49" t="s">
        <v>248</v>
      </c>
      <c r="C10" s="47">
        <f>'4.BProgR&amp;S&amp;I'!D91</f>
        <v>0</v>
      </c>
      <c r="D10" s="48">
        <f>VLOOKUP(A7,J2:L5,3,FALSE)</f>
        <v>0.6</v>
      </c>
      <c r="E10" s="60">
        <f>C10*D10</f>
        <v>0</v>
      </c>
    </row>
    <row r="11" spans="1:12">
      <c r="A11" s="74"/>
      <c r="B11" s="74"/>
      <c r="C11" s="184"/>
      <c r="D11" s="74"/>
      <c r="E11" s="74"/>
      <c r="F11" s="185"/>
    </row>
    <row r="12" spans="1:12" ht="45" customHeight="1">
      <c r="A12" s="19" t="s">
        <v>70</v>
      </c>
      <c r="B12" s="19" t="s">
        <v>213</v>
      </c>
      <c r="C12" s="19" t="s">
        <v>235</v>
      </c>
      <c r="D12" s="19" t="s">
        <v>214</v>
      </c>
      <c r="E12" s="19" t="s">
        <v>216</v>
      </c>
      <c r="F12" s="19" t="s">
        <v>215</v>
      </c>
      <c r="G12" s="19" t="s">
        <v>237</v>
      </c>
    </row>
    <row r="13" spans="1:12" ht="15">
      <c r="A13" s="46" t="str">
        <f>A7</f>
        <v>Piccola Impresa</v>
      </c>
      <c r="B13" s="50">
        <f>C3+C4+C7+C10</f>
        <v>0</v>
      </c>
      <c r="C13" s="60">
        <f>F3+F4+E7+E10</f>
        <v>0</v>
      </c>
      <c r="D13" s="61">
        <f>IFERROR(C13/B13,0)</f>
        <v>0</v>
      </c>
      <c r="E13" s="177"/>
      <c r="F13" s="61">
        <f>D13-E13</f>
        <v>0</v>
      </c>
      <c r="G13" s="60">
        <f>B13*F13</f>
        <v>0</v>
      </c>
    </row>
    <row r="14" spans="1:12" ht="27.6" customHeight="1">
      <c r="B14" s="179" t="str">
        <f>IFERROR(IF((C3+C4)/B13&gt;0.6,"","Esubero Spesa"),"")</f>
        <v/>
      </c>
      <c r="I14" s="186"/>
    </row>
  </sheetData>
  <sheetProtection algorithmName="SHA-512" hashValue="uag4QPAFY5sIMUlglpf7m6AjVNjP8pqUu4o7ilW6VPfrUK60EbansN9m3iE7xMucMHdy2ujujkFuSkCgQFKdAg==" saltValue="XsxWVbphvfMUrkspaxFFzw==" spinCount="100000" sheet="1" objects="1" scenarios="1"/>
  <mergeCells count="1">
    <mergeCell ref="A3:A4"/>
  </mergeCells>
  <conditionalFormatting sqref="A3:B3">
    <cfRule type="cellIs" dxfId="14" priority="40" operator="equal">
      <formula>0</formula>
    </cfRule>
  </conditionalFormatting>
  <conditionalFormatting sqref="B7">
    <cfRule type="cellIs" dxfId="13" priority="28" operator="equal">
      <formula>0</formula>
    </cfRule>
  </conditionalFormatting>
  <conditionalFormatting sqref="B13">
    <cfRule type="cellIs" dxfId="12" priority="25" operator="equal">
      <formula>0</formula>
    </cfRule>
  </conditionalFormatting>
  <conditionalFormatting sqref="C13">
    <cfRule type="containsText" dxfId="11" priority="23" operator="containsText" text="Rivedere">
      <formula>NOT(ISERROR(SEARCH("Rivedere",C13)))</formula>
    </cfRule>
  </conditionalFormatting>
  <conditionalFormatting sqref="C10 E10">
    <cfRule type="containsText" dxfId="10" priority="13" operator="containsText" text="Rivedere">
      <formula>NOT(ISERROR(SEARCH("Rivedere",C10)))</formula>
    </cfRule>
  </conditionalFormatting>
  <conditionalFormatting sqref="C7 E7">
    <cfRule type="containsText" dxfId="9" priority="10" operator="containsText" text="Rivedere">
      <formula>NOT(ISERROR(SEARCH("Rivedere",C7)))</formula>
    </cfRule>
  </conditionalFormatting>
  <conditionalFormatting sqref="B10">
    <cfRule type="cellIs" dxfId="8" priority="8" operator="equal">
      <formula>0</formula>
    </cfRule>
  </conditionalFormatting>
  <conditionalFormatting sqref="C3:C4">
    <cfRule type="containsText" dxfId="7" priority="6" operator="containsText" text="Rivedere">
      <formula>NOT(ISERROR(SEARCH("Rivedere",C3)))</formula>
    </cfRule>
  </conditionalFormatting>
  <conditionalFormatting sqref="E3:E4">
    <cfRule type="containsText" dxfId="6" priority="5" operator="containsText" text="Rivedere">
      <formula>NOT(ISERROR(SEARCH("Rivedere",E3)))</formula>
    </cfRule>
  </conditionalFormatting>
  <conditionalFormatting sqref="G13">
    <cfRule type="containsText" dxfId="5" priority="4" operator="containsText" text="Rivedere">
      <formula>NOT(ISERROR(SEARCH("Rivedere",G13)))</formula>
    </cfRule>
  </conditionalFormatting>
  <conditionalFormatting sqref="F3">
    <cfRule type="containsText" dxfId="4" priority="3" operator="containsText" text="Rivedere">
      <formula>NOT(ISERROR(SEARCH("Rivedere",F3)))</formula>
    </cfRule>
  </conditionalFormatting>
  <conditionalFormatting sqref="F4">
    <cfRule type="containsText" dxfId="3" priority="2" operator="containsText" text="Rivedere">
      <formula>NOT(ISERROR(SEARCH("Rivedere",F4)))</formula>
    </cfRule>
  </conditionalFormatting>
  <conditionalFormatting sqref="B14">
    <cfRule type="containsText" dxfId="2" priority="1" operator="containsText" text="Esubero Spesa">
      <formula>NOT(ISERROR(SEARCH("Esubero Spesa",B14)))</formula>
    </cfRule>
  </conditionalFormatting>
  <printOptions horizontalCentered="1"/>
  <pageMargins left="0.19685039370078741" right="0.19685039370078741" top="0.19685039370078741" bottom="0.19685039370078741"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pageSetUpPr fitToPage="1"/>
  </sheetPr>
  <dimension ref="A1:I14"/>
  <sheetViews>
    <sheetView workbookViewId="0">
      <selection activeCell="E7" sqref="E7:E9"/>
    </sheetView>
  </sheetViews>
  <sheetFormatPr defaultColWidth="8.85546875" defaultRowHeight="12.75"/>
  <cols>
    <col min="1" max="1" width="26" style="179" customWidth="1"/>
    <col min="2" max="2" width="23.85546875" style="179" customWidth="1"/>
    <col min="3" max="3" width="13.7109375" style="179" bestFit="1" customWidth="1"/>
    <col min="4" max="4" width="18.42578125" style="179" customWidth="1"/>
    <col min="5" max="5" width="37" style="179" customWidth="1"/>
    <col min="6" max="8" width="8.85546875" style="179"/>
    <col min="9" max="9" width="11.140625" style="179" bestFit="1" customWidth="1"/>
    <col min="10" max="16384" width="8.85546875" style="179"/>
  </cols>
  <sheetData>
    <row r="1" spans="1:9" ht="15.75">
      <c r="A1" s="178" t="s">
        <v>72</v>
      </c>
    </row>
    <row r="4" spans="1:9" ht="15.75">
      <c r="A4" s="258" t="s">
        <v>73</v>
      </c>
      <c r="B4" s="258"/>
      <c r="C4" s="258"/>
      <c r="D4" s="258"/>
      <c r="E4" s="258"/>
    </row>
    <row r="5" spans="1:9" ht="15">
      <c r="A5" s="187" t="s">
        <v>74</v>
      </c>
      <c r="B5" s="187" t="s">
        <v>75</v>
      </c>
      <c r="C5" s="259" t="s">
        <v>76</v>
      </c>
      <c r="D5" s="260"/>
      <c r="E5" s="187" t="s">
        <v>75</v>
      </c>
    </row>
    <row r="6" spans="1:9" ht="15">
      <c r="A6" s="188" t="s">
        <v>77</v>
      </c>
      <c r="B6" s="189">
        <f>'4.Programma di Investimenti L1'!B4</f>
        <v>0</v>
      </c>
      <c r="C6" s="261" t="s">
        <v>78</v>
      </c>
      <c r="D6" s="262"/>
      <c r="E6" s="192">
        <f>'5.Determinazione contributo'!G13</f>
        <v>0</v>
      </c>
    </row>
    <row r="7" spans="1:9" ht="30">
      <c r="A7" s="188" t="s">
        <v>79</v>
      </c>
      <c r="B7" s="189">
        <f>'4.Programma di Investimenti L1'!C4+'4.BProgR&amp;S&amp;I'!E4</f>
        <v>0</v>
      </c>
      <c r="C7" s="190" t="s">
        <v>80</v>
      </c>
      <c r="D7" s="191"/>
      <c r="E7" s="199"/>
    </row>
    <row r="8" spans="1:9" ht="15">
      <c r="A8" s="193" t="s">
        <v>81</v>
      </c>
      <c r="B8" s="198"/>
      <c r="C8" s="261" t="s">
        <v>82</v>
      </c>
      <c r="D8" s="262"/>
      <c r="E8" s="199"/>
      <c r="I8" s="194"/>
    </row>
    <row r="9" spans="1:9" ht="15">
      <c r="A9" s="193" t="s">
        <v>83</v>
      </c>
      <c r="B9" s="198"/>
      <c r="C9" s="261" t="s">
        <v>83</v>
      </c>
      <c r="D9" s="262"/>
      <c r="E9" s="199"/>
    </row>
    <row r="10" spans="1:9" ht="15">
      <c r="A10" s="195" t="s">
        <v>84</v>
      </c>
      <c r="B10" s="196">
        <f>SUM(B6:B9)</f>
        <v>0</v>
      </c>
      <c r="C10" s="263" t="s">
        <v>85</v>
      </c>
      <c r="D10" s="264"/>
      <c r="E10" s="197">
        <f>SUM(E6:E9)</f>
        <v>0</v>
      </c>
    </row>
    <row r="11" spans="1:9">
      <c r="A11" s="254" t="str">
        <f>IF(B10=E10,"OK","NON OK")</f>
        <v>OK</v>
      </c>
      <c r="B11" s="254"/>
      <c r="C11" s="254"/>
      <c r="D11" s="254"/>
      <c r="E11" s="254"/>
    </row>
    <row r="13" spans="1:9" ht="15">
      <c r="A13" s="255" t="s">
        <v>86</v>
      </c>
      <c r="B13" s="255"/>
      <c r="C13" s="255"/>
      <c r="D13" s="255"/>
      <c r="E13" s="255"/>
    </row>
    <row r="14" spans="1:9" ht="120" customHeight="1">
      <c r="A14" s="256" t="s">
        <v>87</v>
      </c>
      <c r="B14" s="257"/>
      <c r="C14" s="257"/>
      <c r="D14" s="257"/>
      <c r="E14" s="257"/>
    </row>
  </sheetData>
  <sheetProtection algorithmName="SHA-512" hashValue="FbHg3nbxY6XZ10R7aqvU4KCwp2ENpiTIG+ENNjY1+TKih3XKQIlgQMlb2p7fWFJ0SPooIbz1KIWhVhIEmhSmPw==" saltValue="6BZyc+Jid/OZkC+VN5ybhQ==" spinCount="100000" sheet="1" objects="1" scenarios="1"/>
  <mergeCells count="9">
    <mergeCell ref="A11:E11"/>
    <mergeCell ref="A13:E13"/>
    <mergeCell ref="A14:E14"/>
    <mergeCell ref="A4:E4"/>
    <mergeCell ref="C5:D5"/>
    <mergeCell ref="C6:D6"/>
    <mergeCell ref="C8:D8"/>
    <mergeCell ref="C9:D9"/>
    <mergeCell ref="C10:D10"/>
  </mergeCells>
  <conditionalFormatting sqref="A11:E11">
    <cfRule type="containsText" dxfId="1" priority="1" operator="containsText" text="NON OK">
      <formula>NOT(ISERROR(SEARCH("NON OK",A11)))</formula>
    </cfRule>
    <cfRule type="containsText" dxfId="0" priority="2" operator="containsText" text="OK">
      <formula>NOT(ISERROR(SEARCH("OK",A11)))</formula>
    </cfRule>
  </conditionalFormatting>
  <printOptions horizontalCentered="1"/>
  <pageMargins left="0.19685039370078741" right="0.19685039370078741" top="0.19685039370078741" bottom="0.19685039370078741" header="0.31496062992125984" footer="0.31496062992125984"/>
  <pageSetup paperSize="9" scale="9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8</vt:i4>
      </vt:variant>
    </vt:vector>
  </HeadingPairs>
  <TitlesOfParts>
    <vt:vector size="18" baseType="lpstr">
      <vt:lpstr>copertina</vt:lpstr>
      <vt:lpstr>1. Anagrafica</vt:lpstr>
      <vt:lpstr>2A.Descrizione Iniziativa</vt:lpstr>
      <vt:lpstr>2B. Proposta prog. e criteri</vt:lpstr>
      <vt:lpstr>3. Conto economico previsionale</vt:lpstr>
      <vt:lpstr>4.Programma di Investimenti L1</vt:lpstr>
      <vt:lpstr>4.BProgR&amp;S&amp;I</vt:lpstr>
      <vt:lpstr>5.Determinazione contributo</vt:lpstr>
      <vt:lpstr>6.Piano di copertura</vt:lpstr>
      <vt:lpstr>7.Criteri  di valutazione</vt:lpstr>
      <vt:lpstr>'7.Criteri  di valutazione'!_ftnref1</vt:lpstr>
      <vt:lpstr>'7.Criteri  di valutazione'!_Hlk183279715</vt:lpstr>
      <vt:lpstr>'1. Anagrafica'!Area_stampa</vt:lpstr>
      <vt:lpstr>'2B. Proposta prog. e criteri'!Area_stampa</vt:lpstr>
      <vt:lpstr>'3. Conto economico previsionale'!Area_stampa</vt:lpstr>
      <vt:lpstr>'4.BProgR&amp;S&amp;I'!Area_stampa</vt:lpstr>
      <vt:lpstr>'4.Programma di Investimenti L1'!Area_stampa</vt:lpstr>
      <vt:lpstr>'5.Determinazione contributo'!Area_stampa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Carmine Brescia</dc:creator>
  <cp:lastModifiedBy>Antonio Carbone</cp:lastModifiedBy>
  <cp:lastPrinted>2025-01-14T08:55:36Z</cp:lastPrinted>
  <dcterms:created xsi:type="dcterms:W3CDTF">2015-06-05T18:19:34Z</dcterms:created>
  <dcterms:modified xsi:type="dcterms:W3CDTF">2025-06-19T11:39:38Z</dcterms:modified>
</cp:coreProperties>
</file>